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ndre\Dropbox\2019.20\SDA\Grade\"/>
    </mc:Choice>
  </mc:AlternateContent>
  <xr:revisionPtr revIDLastSave="0" documentId="13_ncr:1_{73561AB4-79A0-4637-B9E2-E5AFC27D76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DA 2019.20" sheetId="1" r:id="rId1"/>
    <sheet name="Kuis" sheetId="5" r:id="rId2"/>
    <sheet name="Sikap" sheetId="3" r:id="rId3"/>
    <sheet name="Kontrak" sheetId="2" r:id="rId4"/>
    <sheet name="getNPM" sheetId="4" r:id="rId5"/>
  </sheets>
  <definedNames>
    <definedName name="_xlnm._FilterDatabase" localSheetId="0" hidden="1">'SDA 2019.20'!$A$1:$ET$1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W59" i="1" l="1"/>
  <c r="CW74" i="1"/>
  <c r="EH3" i="1" l="1"/>
  <c r="EB3" i="1" s="1"/>
  <c r="EH153" i="1"/>
  <c r="EE153" i="1" s="1"/>
  <c r="EE3" i="1" l="1"/>
  <c r="EB153" i="1"/>
  <c r="EH133" i="1"/>
  <c r="EH140" i="1"/>
  <c r="EH191" i="1"/>
  <c r="EH127" i="1"/>
  <c r="EH123" i="1"/>
  <c r="EH111" i="1"/>
  <c r="EH43" i="1"/>
  <c r="EH68" i="1"/>
  <c r="EH41" i="1"/>
  <c r="EH19" i="1"/>
  <c r="EH59" i="1"/>
  <c r="EH34" i="1"/>
  <c r="EH29" i="1"/>
  <c r="EH15" i="1"/>
  <c r="EH16" i="1"/>
  <c r="EH48" i="1"/>
  <c r="EH166" i="1"/>
  <c r="EH167" i="1"/>
  <c r="EH82" i="1"/>
  <c r="EH93" i="1"/>
  <c r="EH113" i="1"/>
  <c r="EH20" i="1"/>
  <c r="EH91" i="1"/>
  <c r="EH92" i="1"/>
  <c r="EH102" i="1"/>
  <c r="EH168" i="1"/>
  <c r="EH125" i="1"/>
  <c r="EH63" i="1"/>
  <c r="EH85" i="1"/>
  <c r="EH75" i="1"/>
  <c r="EH108" i="1"/>
  <c r="EH74" i="1"/>
  <c r="EH32" i="1"/>
  <c r="EH24" i="1"/>
  <c r="EH169" i="1"/>
  <c r="EH124" i="1"/>
  <c r="EH118" i="1"/>
  <c r="EH104" i="1"/>
  <c r="EH49" i="1"/>
  <c r="EH116" i="1"/>
  <c r="EH149" i="1"/>
  <c r="EH22" i="1"/>
  <c r="EH58" i="1"/>
  <c r="EH51" i="1"/>
  <c r="EH98" i="1"/>
  <c r="EH126" i="1"/>
  <c r="EH129" i="1"/>
  <c r="EH162" i="1"/>
  <c r="EH190" i="1"/>
  <c r="EH100" i="1"/>
  <c r="EH64" i="1"/>
  <c r="EH157" i="1"/>
  <c r="EH164" i="1"/>
  <c r="EH94" i="1"/>
  <c r="EH155" i="1"/>
  <c r="EH170" i="1"/>
  <c r="EH171" i="1"/>
  <c r="EH150" i="1"/>
  <c r="EH77" i="1"/>
  <c r="EH131" i="1"/>
  <c r="EH106" i="1"/>
  <c r="EH76" i="1"/>
  <c r="EH130" i="1"/>
  <c r="EH119" i="1"/>
  <c r="EH120" i="1"/>
  <c r="EH101" i="1"/>
  <c r="EH154" i="1"/>
  <c r="EH172" i="1"/>
  <c r="EH65" i="1"/>
  <c r="EH36" i="1"/>
  <c r="EH69" i="1"/>
  <c r="EH156" i="1"/>
  <c r="EH39" i="1"/>
  <c r="EH173" i="1"/>
  <c r="EH4" i="1"/>
  <c r="EH52" i="1"/>
  <c r="EH122" i="1"/>
  <c r="EH147" i="1"/>
  <c r="EH158" i="1"/>
  <c r="EH80" i="1"/>
  <c r="EH174" i="1"/>
  <c r="EH38" i="1"/>
  <c r="EH18" i="1"/>
  <c r="EH79" i="1"/>
  <c r="EH54" i="1"/>
  <c r="EH148" i="1"/>
  <c r="EH71" i="1"/>
  <c r="EH175" i="1"/>
  <c r="EH81" i="1"/>
  <c r="EH138" i="1"/>
  <c r="EH115" i="1"/>
  <c r="EH143" i="1"/>
  <c r="EH103" i="1"/>
  <c r="EH99" i="1"/>
  <c r="EH44" i="1"/>
  <c r="EH176" i="1"/>
  <c r="EH177" i="1"/>
  <c r="EH86" i="1"/>
  <c r="EH160" i="1"/>
  <c r="EH152" i="1"/>
  <c r="EH117" i="1"/>
  <c r="EH8" i="1"/>
  <c r="EH139" i="1"/>
  <c r="EH142" i="1"/>
  <c r="EH146" i="1"/>
  <c r="EH89" i="1"/>
  <c r="EH73" i="1"/>
  <c r="EH109" i="1"/>
  <c r="EH137" i="1"/>
  <c r="EH84" i="1"/>
  <c r="EH107" i="1"/>
  <c r="EH178" i="1"/>
  <c r="EH61" i="1"/>
  <c r="EH17" i="1"/>
  <c r="EH87" i="1"/>
  <c r="EH5" i="1"/>
  <c r="EH88" i="1"/>
  <c r="EH35" i="1"/>
  <c r="EH14" i="1"/>
  <c r="EH97" i="1"/>
  <c r="EH179" i="1"/>
  <c r="EH135" i="1"/>
  <c r="EH56" i="1"/>
  <c r="EH31" i="1"/>
  <c r="EH27" i="1"/>
  <c r="EH90" i="1"/>
  <c r="EH66" i="1"/>
  <c r="EH7" i="1"/>
  <c r="EH112" i="1"/>
  <c r="EH55" i="1"/>
  <c r="EH25" i="1"/>
  <c r="EH57" i="1"/>
  <c r="EH11" i="1"/>
  <c r="EH13" i="1"/>
  <c r="EH62" i="1"/>
  <c r="EH26" i="1"/>
  <c r="EH30" i="1"/>
  <c r="EH105" i="1"/>
  <c r="EH46" i="1"/>
  <c r="EH121" i="1"/>
  <c r="EH45" i="1"/>
  <c r="EH37" i="1"/>
  <c r="EH53" i="1"/>
  <c r="EH72" i="1"/>
  <c r="EH180" i="1"/>
  <c r="EH6" i="1"/>
  <c r="EH50" i="1"/>
  <c r="EH23" i="1"/>
  <c r="EH21" i="1"/>
  <c r="EH165" i="1"/>
  <c r="EH42" i="1"/>
  <c r="EH114" i="1"/>
  <c r="EH33" i="1"/>
  <c r="EH95" i="1"/>
  <c r="EH96" i="1"/>
  <c r="EH78" i="1"/>
  <c r="EH128" i="1"/>
  <c r="EH70" i="1"/>
  <c r="EH193" i="1"/>
  <c r="EH145" i="1"/>
  <c r="EH194" i="1"/>
  <c r="EH159" i="1"/>
  <c r="EH141" i="1"/>
  <c r="EH181" i="1"/>
  <c r="EH47" i="1"/>
  <c r="EH67" i="1"/>
  <c r="EH12" i="1"/>
  <c r="EH132" i="1"/>
  <c r="EH192" i="1"/>
  <c r="EH182" i="1"/>
  <c r="EH183" i="1"/>
  <c r="EH83" i="1"/>
  <c r="EH60" i="1"/>
  <c r="EH163" i="1"/>
  <c r="EH151" i="1"/>
  <c r="EH184" i="1"/>
  <c r="EH185" i="1"/>
  <c r="EH28" i="1"/>
  <c r="EH186" i="1"/>
  <c r="EH40" i="1"/>
  <c r="EH144" i="1"/>
  <c r="EH187" i="1"/>
  <c r="EH136" i="1"/>
  <c r="EH10" i="1"/>
  <c r="EH2" i="1"/>
  <c r="EH110" i="1"/>
  <c r="EH188" i="1"/>
  <c r="EH161" i="1"/>
  <c r="EH9" i="1"/>
  <c r="EH134" i="1"/>
  <c r="EH189" i="1"/>
  <c r="EE189" i="1" l="1"/>
  <c r="EB189" i="1"/>
  <c r="EE151" i="1"/>
  <c r="EB151" i="1"/>
  <c r="EE183" i="1"/>
  <c r="EB183" i="1"/>
  <c r="EE12" i="1"/>
  <c r="EB12" i="1"/>
  <c r="EE141" i="1"/>
  <c r="EB141" i="1"/>
  <c r="EE193" i="1"/>
  <c r="EB193" i="1"/>
  <c r="EE96" i="1"/>
  <c r="EB96" i="1"/>
  <c r="EE42" i="1"/>
  <c r="EB42" i="1"/>
  <c r="EE50" i="1"/>
  <c r="EB50" i="1"/>
  <c r="EE53" i="1"/>
  <c r="EB53" i="1"/>
  <c r="EE46" i="1"/>
  <c r="EB46" i="1"/>
  <c r="EE62" i="1"/>
  <c r="EB62" i="1"/>
  <c r="EE25" i="1"/>
  <c r="EB25" i="1"/>
  <c r="EE66" i="1"/>
  <c r="EB66" i="1"/>
  <c r="EE56" i="1"/>
  <c r="EB56" i="1"/>
  <c r="EE14" i="1"/>
  <c r="EB14" i="1"/>
  <c r="EE87" i="1"/>
  <c r="EB87" i="1"/>
  <c r="EE107" i="1"/>
  <c r="EB107" i="1"/>
  <c r="EE73" i="1"/>
  <c r="EB73" i="1"/>
  <c r="EE139" i="1"/>
  <c r="EB139" i="1"/>
  <c r="EE160" i="1"/>
  <c r="EB160" i="1"/>
  <c r="EE44" i="1"/>
  <c r="EB44" i="1"/>
  <c r="EE115" i="1"/>
  <c r="EB115" i="1"/>
  <c r="EE71" i="1"/>
  <c r="EB71" i="1"/>
  <c r="EE18" i="1"/>
  <c r="EB18" i="1"/>
  <c r="EE158" i="1"/>
  <c r="EB158" i="1"/>
  <c r="EE4" i="1"/>
  <c r="EB4" i="1"/>
  <c r="EE69" i="1"/>
  <c r="EB69" i="1"/>
  <c r="EB154" i="1"/>
  <c r="EE154" i="1"/>
  <c r="EB130" i="1"/>
  <c r="EE130" i="1"/>
  <c r="EB77" i="1"/>
  <c r="EE77" i="1"/>
  <c r="EB155" i="1"/>
  <c r="EE155" i="1"/>
  <c r="EB64" i="1"/>
  <c r="EE64" i="1"/>
  <c r="EB129" i="1"/>
  <c r="EE129" i="1"/>
  <c r="EE58" i="1"/>
  <c r="EB58" i="1"/>
  <c r="EE49" i="1"/>
  <c r="EB49" i="1"/>
  <c r="EE169" i="1"/>
  <c r="EB169" i="1"/>
  <c r="EE108" i="1"/>
  <c r="EB108" i="1"/>
  <c r="EE125" i="1"/>
  <c r="EB125" i="1"/>
  <c r="EE91" i="1"/>
  <c r="EB91" i="1"/>
  <c r="EE82" i="1"/>
  <c r="EB82" i="1"/>
  <c r="EE16" i="1"/>
  <c r="EB16" i="1"/>
  <c r="EE59" i="1"/>
  <c r="EB59" i="1"/>
  <c r="EE43" i="1"/>
  <c r="EB43" i="1"/>
  <c r="EE191" i="1"/>
  <c r="EB191" i="1"/>
  <c r="EE188" i="1"/>
  <c r="EB188" i="1"/>
  <c r="EB134" i="1"/>
  <c r="EE134" i="1"/>
  <c r="EB187" i="1"/>
  <c r="EE187" i="1"/>
  <c r="EB28" i="1"/>
  <c r="EE28" i="1"/>
  <c r="EB163" i="1"/>
  <c r="EE163" i="1"/>
  <c r="EB182" i="1"/>
  <c r="EE182" i="1"/>
  <c r="EB67" i="1"/>
  <c r="EE67" i="1"/>
  <c r="EB159" i="1"/>
  <c r="EE159" i="1"/>
  <c r="EB70" i="1"/>
  <c r="EE70" i="1"/>
  <c r="EB95" i="1"/>
  <c r="EE95" i="1"/>
  <c r="EB165" i="1"/>
  <c r="EE165" i="1"/>
  <c r="EB6" i="1"/>
  <c r="EE6" i="1"/>
  <c r="EB37" i="1"/>
  <c r="EE37" i="1"/>
  <c r="EB105" i="1"/>
  <c r="EE105" i="1"/>
  <c r="EB13" i="1"/>
  <c r="EE13" i="1"/>
  <c r="EB55" i="1"/>
  <c r="EE55" i="1"/>
  <c r="EB90" i="1"/>
  <c r="EE90" i="1"/>
  <c r="EB135" i="1"/>
  <c r="EE135" i="1"/>
  <c r="EB35" i="1"/>
  <c r="EE35" i="1"/>
  <c r="EB17" i="1"/>
  <c r="EE17" i="1"/>
  <c r="EB84" i="1"/>
  <c r="EE84" i="1"/>
  <c r="EB89" i="1"/>
  <c r="EE89" i="1"/>
  <c r="EB8" i="1"/>
  <c r="EE8" i="1"/>
  <c r="EB86" i="1"/>
  <c r="EE86" i="1"/>
  <c r="EB99" i="1"/>
  <c r="EE99" i="1"/>
  <c r="EB138" i="1"/>
  <c r="EE138" i="1"/>
  <c r="EB148" i="1"/>
  <c r="EE148" i="1"/>
  <c r="EB38" i="1"/>
  <c r="EE38" i="1"/>
  <c r="EB147" i="1"/>
  <c r="EE147" i="1"/>
  <c r="EB173" i="1"/>
  <c r="EE173" i="1"/>
  <c r="EB36" i="1"/>
  <c r="EE36" i="1"/>
  <c r="EE101" i="1"/>
  <c r="EB101" i="1"/>
  <c r="EE76" i="1"/>
  <c r="EB76" i="1"/>
  <c r="EE150" i="1"/>
  <c r="EB150" i="1"/>
  <c r="EE94" i="1"/>
  <c r="EB94" i="1"/>
  <c r="EE100" i="1"/>
  <c r="EB100" i="1"/>
  <c r="EE126" i="1"/>
  <c r="EB126" i="1"/>
  <c r="EE22" i="1"/>
  <c r="EB22" i="1"/>
  <c r="EE104" i="1"/>
  <c r="EB104" i="1"/>
  <c r="EE24" i="1"/>
  <c r="EB24" i="1"/>
  <c r="EE75" i="1"/>
  <c r="EB75" i="1"/>
  <c r="EE168" i="1"/>
  <c r="EB168" i="1"/>
  <c r="EE20" i="1"/>
  <c r="EB20" i="1"/>
  <c r="EE167" i="1"/>
  <c r="EB167" i="1"/>
  <c r="EE15" i="1"/>
  <c r="EB15" i="1"/>
  <c r="EE19" i="1"/>
  <c r="EB19" i="1"/>
  <c r="EE111" i="1"/>
  <c r="EB111" i="1"/>
  <c r="EE140" i="1"/>
  <c r="EB140" i="1"/>
  <c r="EE136" i="1"/>
  <c r="EB136" i="1"/>
  <c r="EB9" i="1"/>
  <c r="EE9" i="1"/>
  <c r="EB144" i="1"/>
  <c r="EE144" i="1"/>
  <c r="EB60" i="1"/>
  <c r="EE60" i="1"/>
  <c r="EB47" i="1"/>
  <c r="EE47" i="1"/>
  <c r="EB194" i="1"/>
  <c r="EE194" i="1"/>
  <c r="EB128" i="1"/>
  <c r="EE128" i="1"/>
  <c r="EB33" i="1"/>
  <c r="EE33" i="1"/>
  <c r="EB21" i="1"/>
  <c r="EE21" i="1"/>
  <c r="EB180" i="1"/>
  <c r="EE180" i="1"/>
  <c r="EB45" i="1"/>
  <c r="EE45" i="1"/>
  <c r="EB30" i="1"/>
  <c r="EE30" i="1"/>
  <c r="EB11" i="1"/>
  <c r="EE11" i="1"/>
  <c r="EB112" i="1"/>
  <c r="EE112" i="1"/>
  <c r="EB27" i="1"/>
  <c r="EE27" i="1"/>
  <c r="EB179" i="1"/>
  <c r="EE179" i="1"/>
  <c r="EB88" i="1"/>
  <c r="EE88" i="1"/>
  <c r="EB61" i="1"/>
  <c r="EE61" i="1"/>
  <c r="EB137" i="1"/>
  <c r="EE137" i="1"/>
  <c r="EB146" i="1"/>
  <c r="EE146" i="1"/>
  <c r="EB117" i="1"/>
  <c r="EE117" i="1"/>
  <c r="EB177" i="1"/>
  <c r="EE177" i="1"/>
  <c r="EB103" i="1"/>
  <c r="EE103" i="1"/>
  <c r="EB81" i="1"/>
  <c r="EE81" i="1"/>
  <c r="EB54" i="1"/>
  <c r="EE54" i="1"/>
  <c r="EB174" i="1"/>
  <c r="EE174" i="1"/>
  <c r="EE122" i="1"/>
  <c r="EB122" i="1"/>
  <c r="EE39" i="1"/>
  <c r="EB39" i="1"/>
  <c r="EE65" i="1"/>
  <c r="EB65" i="1"/>
  <c r="EE120" i="1"/>
  <c r="EB120" i="1"/>
  <c r="EE106" i="1"/>
  <c r="EB106" i="1"/>
  <c r="EE171" i="1"/>
  <c r="EB171" i="1"/>
  <c r="EE164" i="1"/>
  <c r="EB164" i="1"/>
  <c r="EE190" i="1"/>
  <c r="EB190" i="1"/>
  <c r="EE98" i="1"/>
  <c r="EB98" i="1"/>
  <c r="EE149" i="1"/>
  <c r="EB149" i="1"/>
  <c r="EE118" i="1"/>
  <c r="EB118" i="1"/>
  <c r="EE32" i="1"/>
  <c r="EB32" i="1"/>
  <c r="EE85" i="1"/>
  <c r="EB85" i="1"/>
  <c r="EE102" i="1"/>
  <c r="EB102" i="1"/>
  <c r="EE113" i="1"/>
  <c r="EB113" i="1"/>
  <c r="EE166" i="1"/>
  <c r="EB166" i="1"/>
  <c r="EE29" i="1"/>
  <c r="EB29" i="1"/>
  <c r="EE41" i="1"/>
  <c r="EB41" i="1"/>
  <c r="EE123" i="1"/>
  <c r="EB123" i="1"/>
  <c r="EE133" i="1"/>
  <c r="EB133" i="1"/>
  <c r="EE186" i="1"/>
  <c r="EB186" i="1"/>
  <c r="EB110" i="1"/>
  <c r="EE110" i="1"/>
  <c r="EB2" i="1"/>
  <c r="EE2" i="1"/>
  <c r="EB185" i="1"/>
  <c r="EE185" i="1"/>
  <c r="EB192" i="1"/>
  <c r="EE192" i="1"/>
  <c r="EE161" i="1"/>
  <c r="EB161" i="1"/>
  <c r="EE10" i="1"/>
  <c r="EB10" i="1"/>
  <c r="EE40" i="1"/>
  <c r="EB40" i="1"/>
  <c r="EE184" i="1"/>
  <c r="EB184" i="1"/>
  <c r="EE83" i="1"/>
  <c r="EB83" i="1"/>
  <c r="EE132" i="1"/>
  <c r="EB132" i="1"/>
  <c r="EE181" i="1"/>
  <c r="EB181" i="1"/>
  <c r="EE145" i="1"/>
  <c r="EB145" i="1"/>
  <c r="EE78" i="1"/>
  <c r="EB78" i="1"/>
  <c r="EE114" i="1"/>
  <c r="EB114" i="1"/>
  <c r="EE23" i="1"/>
  <c r="EB23" i="1"/>
  <c r="EE72" i="1"/>
  <c r="EB72" i="1"/>
  <c r="EE121" i="1"/>
  <c r="EB121" i="1"/>
  <c r="EE26" i="1"/>
  <c r="EB26" i="1"/>
  <c r="EE57" i="1"/>
  <c r="EB57" i="1"/>
  <c r="EE7" i="1"/>
  <c r="EB7" i="1"/>
  <c r="EE31" i="1"/>
  <c r="EB31" i="1"/>
  <c r="EE97" i="1"/>
  <c r="EB97" i="1"/>
  <c r="EE5" i="1"/>
  <c r="EB5" i="1"/>
  <c r="EE178" i="1"/>
  <c r="EB178" i="1"/>
  <c r="EE109" i="1"/>
  <c r="EB109" i="1"/>
  <c r="EE142" i="1"/>
  <c r="EB142" i="1"/>
  <c r="EE152" i="1"/>
  <c r="EB152" i="1"/>
  <c r="EE176" i="1"/>
  <c r="EB176" i="1"/>
  <c r="EE143" i="1"/>
  <c r="EB143" i="1"/>
  <c r="EE175" i="1"/>
  <c r="EB175" i="1"/>
  <c r="EE79" i="1"/>
  <c r="EB79" i="1"/>
  <c r="EE80" i="1"/>
  <c r="EB80" i="1"/>
  <c r="EE52" i="1"/>
  <c r="EB52" i="1"/>
  <c r="EE156" i="1"/>
  <c r="EB156" i="1"/>
  <c r="EE172" i="1"/>
  <c r="EB172" i="1"/>
  <c r="EE119" i="1"/>
  <c r="EB119" i="1"/>
  <c r="EE131" i="1"/>
  <c r="EB131" i="1"/>
  <c r="EE170" i="1"/>
  <c r="EB170" i="1"/>
  <c r="EE157" i="1"/>
  <c r="EB157" i="1"/>
  <c r="EE162" i="1"/>
  <c r="EB162" i="1"/>
  <c r="EE51" i="1"/>
  <c r="EB51" i="1"/>
  <c r="EE116" i="1"/>
  <c r="EB116" i="1"/>
  <c r="EE124" i="1"/>
  <c r="EB124" i="1"/>
  <c r="EE74" i="1"/>
  <c r="EB74" i="1"/>
  <c r="EE63" i="1"/>
  <c r="EB63" i="1"/>
  <c r="EE92" i="1"/>
  <c r="EB92" i="1"/>
  <c r="EE93" i="1"/>
  <c r="EB93" i="1"/>
  <c r="EE48" i="1"/>
  <c r="EB48" i="1"/>
  <c r="EE34" i="1"/>
  <c r="EB34" i="1"/>
  <c r="EE68" i="1"/>
  <c r="EB68" i="1"/>
  <c r="EE127" i="1"/>
  <c r="EB127" i="1"/>
  <c r="CW105" i="1"/>
  <c r="CW121" i="1"/>
  <c r="CW54" i="1"/>
  <c r="CW55" i="1"/>
  <c r="CW159" i="1"/>
  <c r="CW2" i="1"/>
  <c r="CW49" i="1" l="1"/>
  <c r="CW38" i="1" l="1"/>
  <c r="CW79" i="1"/>
  <c r="CW128" i="1"/>
  <c r="CW22" i="1"/>
  <c r="CW7" i="1"/>
  <c r="CW8" i="1"/>
  <c r="CW4" i="1"/>
  <c r="CW3" i="1"/>
  <c r="CW10" i="1"/>
  <c r="CW12" i="1"/>
  <c r="CS134" i="1" l="1"/>
  <c r="CS9" i="1"/>
  <c r="CS161" i="1"/>
  <c r="CS188" i="1"/>
  <c r="CS110" i="1"/>
  <c r="CS2" i="1"/>
  <c r="CS10" i="1"/>
  <c r="CS136" i="1"/>
  <c r="CS187" i="1"/>
  <c r="CS144" i="1"/>
  <c r="CS40" i="1"/>
  <c r="CS186" i="1"/>
  <c r="CS28" i="1"/>
  <c r="CS185" i="1"/>
  <c r="CS184" i="1"/>
  <c r="CS151" i="1"/>
  <c r="CS163" i="1"/>
  <c r="CS60" i="1"/>
  <c r="CS83" i="1"/>
  <c r="CS183" i="1"/>
  <c r="CS182" i="1"/>
  <c r="CS192" i="1"/>
  <c r="CS132" i="1"/>
  <c r="CS12" i="1"/>
  <c r="CS67" i="1"/>
  <c r="CS47" i="1"/>
  <c r="CS181" i="1"/>
  <c r="CS141" i="1"/>
  <c r="CS159" i="1"/>
  <c r="CS194" i="1"/>
  <c r="CS145" i="1"/>
  <c r="CS193" i="1"/>
  <c r="CS70" i="1"/>
  <c r="CS128" i="1"/>
  <c r="CS78" i="1"/>
  <c r="CS96" i="1"/>
  <c r="CS95" i="1"/>
  <c r="CS33" i="1"/>
  <c r="CS114" i="1"/>
  <c r="CS42" i="1"/>
  <c r="CS165" i="1"/>
  <c r="CS21" i="1"/>
  <c r="CS23" i="1"/>
  <c r="CS50" i="1"/>
  <c r="CS6" i="1"/>
  <c r="CS180" i="1"/>
  <c r="CS72" i="1"/>
  <c r="CS53" i="1"/>
  <c r="CS37" i="1"/>
  <c r="CS45" i="1"/>
  <c r="CS121" i="1"/>
  <c r="CS46" i="1"/>
  <c r="CS105" i="1"/>
  <c r="CS30" i="1"/>
  <c r="CS26" i="1"/>
  <c r="CS62" i="1"/>
  <c r="CS13" i="1"/>
  <c r="CS11" i="1"/>
  <c r="CS57" i="1"/>
  <c r="CS25" i="1"/>
  <c r="CS55" i="1"/>
  <c r="CS112" i="1"/>
  <c r="CS7" i="1"/>
  <c r="CS66" i="1"/>
  <c r="CS90" i="1"/>
  <c r="CS27" i="1"/>
  <c r="CS31" i="1"/>
  <c r="CS56" i="1"/>
  <c r="CS135" i="1"/>
  <c r="CS179" i="1"/>
  <c r="CS97" i="1"/>
  <c r="CS14" i="1"/>
  <c r="CS35" i="1"/>
  <c r="CS88" i="1"/>
  <c r="CS5" i="1"/>
  <c r="CS87" i="1"/>
  <c r="CS17" i="1"/>
  <c r="CS61" i="1"/>
  <c r="CS178" i="1"/>
  <c r="CS107" i="1"/>
  <c r="CS84" i="1"/>
  <c r="CS137" i="1"/>
  <c r="CS109" i="1"/>
  <c r="CS73" i="1"/>
  <c r="CS89" i="1"/>
  <c r="CS146" i="1"/>
  <c r="CS142" i="1"/>
  <c r="CS139" i="1"/>
  <c r="CS8" i="1"/>
  <c r="CS117" i="1"/>
  <c r="CS152" i="1"/>
  <c r="CS160" i="1"/>
  <c r="CS86" i="1"/>
  <c r="CS177" i="1"/>
  <c r="CS176" i="1"/>
  <c r="CS44" i="1"/>
  <c r="CS99" i="1"/>
  <c r="CS103" i="1"/>
  <c r="CS143" i="1"/>
  <c r="CS115" i="1"/>
  <c r="CS138" i="1"/>
  <c r="CS81" i="1"/>
  <c r="CS175" i="1"/>
  <c r="CS71" i="1"/>
  <c r="CS148" i="1"/>
  <c r="CS54" i="1"/>
  <c r="CS79" i="1"/>
  <c r="CS18" i="1"/>
  <c r="CS38" i="1"/>
  <c r="CS174" i="1"/>
  <c r="CS80" i="1"/>
  <c r="CS158" i="1"/>
  <c r="CS147" i="1"/>
  <c r="CS122" i="1"/>
  <c r="CS52" i="1"/>
  <c r="CS4" i="1"/>
  <c r="CS173" i="1"/>
  <c r="CS39" i="1"/>
  <c r="CS156" i="1"/>
  <c r="CS69" i="1"/>
  <c r="CS36" i="1"/>
  <c r="CS65" i="1"/>
  <c r="CS172" i="1"/>
  <c r="CS3" i="1"/>
  <c r="CS154" i="1"/>
  <c r="CS101" i="1"/>
  <c r="CS120" i="1"/>
  <c r="CS119" i="1"/>
  <c r="CS130" i="1"/>
  <c r="CS76" i="1"/>
  <c r="CS106" i="1"/>
  <c r="CS131" i="1"/>
  <c r="CS77" i="1"/>
  <c r="CS150" i="1"/>
  <c r="CS171" i="1"/>
  <c r="CS170" i="1"/>
  <c r="CS155" i="1"/>
  <c r="CS94" i="1"/>
  <c r="CS164" i="1"/>
  <c r="CS157" i="1"/>
  <c r="CS64" i="1"/>
  <c r="CS100" i="1"/>
  <c r="CS190" i="1"/>
  <c r="CS162" i="1"/>
  <c r="CS129" i="1"/>
  <c r="CS126" i="1"/>
  <c r="CS98" i="1"/>
  <c r="CS51" i="1"/>
  <c r="CS58" i="1"/>
  <c r="CS22" i="1"/>
  <c r="CS149" i="1"/>
  <c r="CS116" i="1"/>
  <c r="CS49" i="1"/>
  <c r="CS104" i="1"/>
  <c r="CS118" i="1"/>
  <c r="CS124" i="1"/>
  <c r="CS169" i="1"/>
  <c r="CS24" i="1"/>
  <c r="CS32" i="1"/>
  <c r="CS74" i="1"/>
  <c r="CS108" i="1"/>
  <c r="CS75" i="1"/>
  <c r="CS85" i="1"/>
  <c r="CS63" i="1"/>
  <c r="CS125" i="1"/>
  <c r="CS168" i="1"/>
  <c r="CS102" i="1"/>
  <c r="CS92" i="1"/>
  <c r="CS91" i="1"/>
  <c r="CS20" i="1"/>
  <c r="CS113" i="1"/>
  <c r="CS93" i="1"/>
  <c r="CS82" i="1"/>
  <c r="CS167" i="1"/>
  <c r="CS166" i="1"/>
  <c r="CS48" i="1"/>
  <c r="CS16" i="1"/>
  <c r="CS15" i="1"/>
  <c r="CS29" i="1"/>
  <c r="CS34" i="1"/>
  <c r="CS59" i="1"/>
  <c r="CS19" i="1"/>
  <c r="CS41" i="1"/>
  <c r="CS68" i="1"/>
  <c r="CS43" i="1"/>
  <c r="CS111" i="1"/>
  <c r="CS123" i="1"/>
  <c r="CS127" i="1"/>
  <c r="CS191" i="1"/>
  <c r="CS140" i="1"/>
  <c r="CS133" i="1"/>
  <c r="CS153" i="1"/>
  <c r="CS189" i="1"/>
  <c r="BP189" i="1"/>
  <c r="BP134" i="1"/>
  <c r="BP9" i="1"/>
  <c r="BP161" i="1"/>
  <c r="BP188" i="1"/>
  <c r="BP110" i="1"/>
  <c r="BP2" i="1"/>
  <c r="BP10" i="1"/>
  <c r="BP136" i="1"/>
  <c r="BP187" i="1"/>
  <c r="BP144" i="1"/>
  <c r="BP40" i="1"/>
  <c r="BP186" i="1"/>
  <c r="BP28" i="1"/>
  <c r="BP185" i="1"/>
  <c r="BP184" i="1"/>
  <c r="BP151" i="1"/>
  <c r="BP163" i="1"/>
  <c r="BP60" i="1"/>
  <c r="BP83" i="1"/>
  <c r="BP183" i="1"/>
  <c r="BP182" i="1"/>
  <c r="BP192" i="1"/>
  <c r="BP132" i="1"/>
  <c r="BP12" i="1"/>
  <c r="BP67" i="1"/>
  <c r="BP47" i="1"/>
  <c r="BP181" i="1"/>
  <c r="BP141" i="1"/>
  <c r="BP159" i="1"/>
  <c r="BP194" i="1"/>
  <c r="BP145" i="1"/>
  <c r="BP193" i="1"/>
  <c r="BP70" i="1"/>
  <c r="BP128" i="1"/>
  <c r="BP78" i="1"/>
  <c r="BP96" i="1"/>
  <c r="BP95" i="1"/>
  <c r="BP33" i="1"/>
  <c r="BP114" i="1"/>
  <c r="BP42" i="1"/>
  <c r="BP165" i="1"/>
  <c r="BP21" i="1"/>
  <c r="BP23" i="1"/>
  <c r="BP50" i="1"/>
  <c r="BP6" i="1"/>
  <c r="BP180" i="1"/>
  <c r="BP72" i="1"/>
  <c r="BP53" i="1"/>
  <c r="BP37" i="1"/>
  <c r="BP45" i="1"/>
  <c r="BP121" i="1"/>
  <c r="BP46" i="1"/>
  <c r="BP105" i="1"/>
  <c r="BP30" i="1"/>
  <c r="BP26" i="1"/>
  <c r="BP62" i="1"/>
  <c r="BP13" i="1"/>
  <c r="BP11" i="1"/>
  <c r="BP57" i="1"/>
  <c r="BP25" i="1"/>
  <c r="BP55" i="1"/>
  <c r="BP112" i="1"/>
  <c r="BP7" i="1"/>
  <c r="BP66" i="1"/>
  <c r="BP90" i="1"/>
  <c r="BP27" i="1"/>
  <c r="BP31" i="1"/>
  <c r="BP56" i="1"/>
  <c r="BP135" i="1"/>
  <c r="BP179" i="1"/>
  <c r="BP97" i="1"/>
  <c r="BP14" i="1"/>
  <c r="BP35" i="1"/>
  <c r="BP88" i="1"/>
  <c r="BP5" i="1"/>
  <c r="BP87" i="1"/>
  <c r="BP17" i="1"/>
  <c r="BP61" i="1"/>
  <c r="BP178" i="1"/>
  <c r="BP107" i="1"/>
  <c r="BP84" i="1"/>
  <c r="BP137" i="1"/>
  <c r="BP109" i="1"/>
  <c r="BP73" i="1"/>
  <c r="BP89" i="1"/>
  <c r="BP146" i="1"/>
  <c r="BP142" i="1"/>
  <c r="BP139" i="1"/>
  <c r="BP8" i="1"/>
  <c r="BP117" i="1"/>
  <c r="BP152" i="1"/>
  <c r="BP160" i="1"/>
  <c r="BP86" i="1"/>
  <c r="BP177" i="1"/>
  <c r="BP176" i="1"/>
  <c r="BP44" i="1"/>
  <c r="BP99" i="1"/>
  <c r="BP103" i="1"/>
  <c r="BP143" i="1"/>
  <c r="BP115" i="1"/>
  <c r="BP138" i="1"/>
  <c r="BP81" i="1"/>
  <c r="BP175" i="1"/>
  <c r="BP71" i="1"/>
  <c r="BP148" i="1"/>
  <c r="BP54" i="1"/>
  <c r="BP79" i="1"/>
  <c r="BP18" i="1"/>
  <c r="BP38" i="1"/>
  <c r="BP174" i="1"/>
  <c r="BP80" i="1"/>
  <c r="BP158" i="1"/>
  <c r="BP147" i="1"/>
  <c r="BP122" i="1"/>
  <c r="BP52" i="1"/>
  <c r="BP4" i="1"/>
  <c r="BP173" i="1"/>
  <c r="BP39" i="1"/>
  <c r="BP156" i="1"/>
  <c r="BP69" i="1"/>
  <c r="BP36" i="1"/>
  <c r="BP65" i="1"/>
  <c r="BP172" i="1"/>
  <c r="BP3" i="1"/>
  <c r="BP154" i="1"/>
  <c r="BP101" i="1"/>
  <c r="BP120" i="1"/>
  <c r="BP119" i="1"/>
  <c r="BP130" i="1"/>
  <c r="BP76" i="1"/>
  <c r="BP106" i="1"/>
  <c r="BP131" i="1"/>
  <c r="BP77" i="1"/>
  <c r="BP150" i="1"/>
  <c r="BP171" i="1"/>
  <c r="BP170" i="1"/>
  <c r="BP155" i="1"/>
  <c r="BP94" i="1"/>
  <c r="BP164" i="1"/>
  <c r="BP157" i="1"/>
  <c r="BP64" i="1"/>
  <c r="BP100" i="1"/>
  <c r="BP190" i="1"/>
  <c r="BP162" i="1"/>
  <c r="BP129" i="1"/>
  <c r="BP126" i="1"/>
  <c r="BP98" i="1"/>
  <c r="BP51" i="1"/>
  <c r="BP58" i="1"/>
  <c r="BP22" i="1"/>
  <c r="BP149" i="1"/>
  <c r="BP116" i="1"/>
  <c r="BP49" i="1"/>
  <c r="BP104" i="1"/>
  <c r="BP118" i="1"/>
  <c r="BP124" i="1"/>
  <c r="BP169" i="1"/>
  <c r="BP24" i="1"/>
  <c r="BP32" i="1"/>
  <c r="BP74" i="1"/>
  <c r="BP108" i="1"/>
  <c r="BP75" i="1"/>
  <c r="BP85" i="1"/>
  <c r="BP63" i="1"/>
  <c r="BP125" i="1"/>
  <c r="BP168" i="1"/>
  <c r="BP102" i="1"/>
  <c r="BP92" i="1"/>
  <c r="BP91" i="1"/>
  <c r="BP20" i="1"/>
  <c r="BP113" i="1"/>
  <c r="BP93" i="1"/>
  <c r="BP82" i="1"/>
  <c r="BP167" i="1"/>
  <c r="BP166" i="1"/>
  <c r="BP48" i="1"/>
  <c r="BP16" i="1"/>
  <c r="BP15" i="1"/>
  <c r="BP29" i="1"/>
  <c r="BP34" i="1"/>
  <c r="BP59" i="1"/>
  <c r="BP19" i="1"/>
  <c r="BP41" i="1"/>
  <c r="BP68" i="1"/>
  <c r="BP43" i="1"/>
  <c r="BP111" i="1"/>
  <c r="BP123" i="1"/>
  <c r="BP127" i="1"/>
  <c r="BP191" i="1"/>
  <c r="BP140" i="1"/>
  <c r="BP133" i="1"/>
  <c r="BP153" i="1"/>
  <c r="BJ9" i="1"/>
  <c r="BJ161" i="1"/>
  <c r="BJ136" i="1"/>
  <c r="BJ144" i="1"/>
  <c r="BJ40" i="1"/>
  <c r="BJ151" i="1"/>
  <c r="BJ60" i="1"/>
  <c r="BJ83" i="1"/>
  <c r="BJ12" i="1"/>
  <c r="BJ47" i="1"/>
  <c r="BJ181" i="1"/>
  <c r="BJ193" i="1"/>
  <c r="BJ128" i="1"/>
  <c r="BJ78" i="1"/>
  <c r="BJ42" i="1"/>
  <c r="BJ21" i="1"/>
  <c r="BJ23" i="1"/>
  <c r="BJ53" i="1"/>
  <c r="BJ45" i="1"/>
  <c r="BJ121" i="1"/>
  <c r="BJ62" i="1"/>
  <c r="BJ11" i="1"/>
  <c r="BJ57" i="1"/>
  <c r="BJ66" i="1"/>
  <c r="BJ27" i="1"/>
  <c r="BJ31" i="1"/>
  <c r="BJ14" i="1"/>
  <c r="BJ88" i="1"/>
  <c r="BJ5" i="1"/>
  <c r="BJ107" i="1"/>
  <c r="BJ137" i="1"/>
  <c r="BJ109" i="1"/>
  <c r="BJ139" i="1"/>
  <c r="BJ117" i="1"/>
  <c r="BJ152" i="1"/>
  <c r="BJ44" i="1"/>
  <c r="BJ103" i="1"/>
  <c r="BJ143" i="1"/>
  <c r="BJ71" i="1"/>
  <c r="BJ54" i="1"/>
  <c r="BJ79" i="1"/>
  <c r="BJ158" i="1"/>
  <c r="BJ122" i="1"/>
  <c r="BJ52" i="1"/>
  <c r="BJ69" i="1"/>
  <c r="BJ65" i="1"/>
  <c r="BJ172" i="1"/>
  <c r="BJ119" i="1"/>
  <c r="BJ76" i="1"/>
  <c r="BJ106" i="1"/>
  <c r="BJ170" i="1"/>
  <c r="BJ94" i="1"/>
  <c r="BJ164" i="1"/>
  <c r="BJ162" i="1"/>
  <c r="BJ126" i="1"/>
  <c r="BJ98" i="1"/>
  <c r="BJ116" i="1"/>
  <c r="BJ104" i="1"/>
  <c r="BJ118" i="1"/>
  <c r="BJ74" i="1"/>
  <c r="BJ75" i="1"/>
  <c r="BJ85" i="1"/>
  <c r="BJ92" i="1"/>
  <c r="BJ20" i="1"/>
  <c r="BJ113" i="1"/>
  <c r="BJ48" i="1"/>
  <c r="BJ15" i="1"/>
  <c r="BJ29" i="1"/>
  <c r="BJ68" i="1"/>
  <c r="BJ111" i="1"/>
  <c r="BJ123" i="1"/>
  <c r="BJ153" i="1"/>
  <c r="CN189" i="1"/>
  <c r="CN134" i="1"/>
  <c r="CN9" i="1"/>
  <c r="CN161" i="1"/>
  <c r="CN188" i="1"/>
  <c r="CN110" i="1"/>
  <c r="CN2" i="1"/>
  <c r="CN10" i="1"/>
  <c r="CN136" i="1"/>
  <c r="CN187" i="1"/>
  <c r="CN144" i="1"/>
  <c r="CN40" i="1"/>
  <c r="CN186" i="1"/>
  <c r="CN28" i="1"/>
  <c r="CN185" i="1"/>
  <c r="CN184" i="1"/>
  <c r="CN151" i="1"/>
  <c r="CN163" i="1"/>
  <c r="CN60" i="1"/>
  <c r="CN83" i="1"/>
  <c r="CN183" i="1"/>
  <c r="CN182" i="1"/>
  <c r="CN192" i="1"/>
  <c r="CN132" i="1"/>
  <c r="CN12" i="1"/>
  <c r="CN67" i="1"/>
  <c r="CN47" i="1"/>
  <c r="CN181" i="1"/>
  <c r="CN141" i="1"/>
  <c r="CN159" i="1"/>
  <c r="CN194" i="1"/>
  <c r="CN145" i="1"/>
  <c r="CN193" i="1"/>
  <c r="CN70" i="1"/>
  <c r="CN128" i="1"/>
  <c r="CN78" i="1"/>
  <c r="CN96" i="1"/>
  <c r="CN95" i="1"/>
  <c r="CN33" i="1"/>
  <c r="CN114" i="1"/>
  <c r="CN42" i="1"/>
  <c r="CN165" i="1"/>
  <c r="CN21" i="1"/>
  <c r="CN23" i="1"/>
  <c r="CN50" i="1"/>
  <c r="CN6" i="1"/>
  <c r="CN180" i="1"/>
  <c r="CN72" i="1"/>
  <c r="CN53" i="1"/>
  <c r="CN37" i="1"/>
  <c r="CN45" i="1"/>
  <c r="CN121" i="1"/>
  <c r="CN46" i="1"/>
  <c r="CN105" i="1"/>
  <c r="CN30" i="1"/>
  <c r="CN26" i="1"/>
  <c r="CN62" i="1"/>
  <c r="CN13" i="1"/>
  <c r="CN11" i="1"/>
  <c r="CN57" i="1"/>
  <c r="CN25" i="1"/>
  <c r="CN55" i="1"/>
  <c r="CN112" i="1"/>
  <c r="CN7" i="1"/>
  <c r="CN66" i="1"/>
  <c r="CN90" i="1"/>
  <c r="CN27" i="1"/>
  <c r="CN31" i="1"/>
  <c r="CN56" i="1"/>
  <c r="CN135" i="1"/>
  <c r="CN179" i="1"/>
  <c r="CN97" i="1"/>
  <c r="CN14" i="1"/>
  <c r="CN35" i="1"/>
  <c r="CN88" i="1"/>
  <c r="CN5" i="1"/>
  <c r="CN87" i="1"/>
  <c r="CN17" i="1"/>
  <c r="CN61" i="1"/>
  <c r="CN178" i="1"/>
  <c r="CN107" i="1"/>
  <c r="CN84" i="1"/>
  <c r="CN137" i="1"/>
  <c r="CN109" i="1"/>
  <c r="CN73" i="1"/>
  <c r="CN89" i="1"/>
  <c r="CN146" i="1"/>
  <c r="CN142" i="1"/>
  <c r="CN139" i="1"/>
  <c r="CN8" i="1"/>
  <c r="CN117" i="1"/>
  <c r="CN152" i="1"/>
  <c r="CN160" i="1"/>
  <c r="CN86" i="1"/>
  <c r="CN177" i="1"/>
  <c r="CN176" i="1"/>
  <c r="CN44" i="1"/>
  <c r="CN99" i="1"/>
  <c r="CN103" i="1"/>
  <c r="CN143" i="1"/>
  <c r="CN115" i="1"/>
  <c r="CN138" i="1"/>
  <c r="CN81" i="1"/>
  <c r="CN175" i="1"/>
  <c r="CN71" i="1"/>
  <c r="CN148" i="1"/>
  <c r="CN54" i="1"/>
  <c r="CN79" i="1"/>
  <c r="CN18" i="1"/>
  <c r="CN38" i="1"/>
  <c r="CN174" i="1"/>
  <c r="CN80" i="1"/>
  <c r="CN158" i="1"/>
  <c r="CN147" i="1"/>
  <c r="CN122" i="1"/>
  <c r="CN52" i="1"/>
  <c r="CN4" i="1"/>
  <c r="CN173" i="1"/>
  <c r="CN39" i="1"/>
  <c r="CN156" i="1"/>
  <c r="CN69" i="1"/>
  <c r="CN36" i="1"/>
  <c r="CN65" i="1"/>
  <c r="CN172" i="1"/>
  <c r="CN3" i="1"/>
  <c r="CN154" i="1"/>
  <c r="CN101" i="1"/>
  <c r="CN120" i="1"/>
  <c r="CN119" i="1"/>
  <c r="CN130" i="1"/>
  <c r="CN76" i="1"/>
  <c r="CN106" i="1"/>
  <c r="CN131" i="1"/>
  <c r="CN77" i="1"/>
  <c r="CN150" i="1"/>
  <c r="CN171" i="1"/>
  <c r="CN170" i="1"/>
  <c r="CN155" i="1"/>
  <c r="CN94" i="1"/>
  <c r="CN164" i="1"/>
  <c r="CN157" i="1"/>
  <c r="CN64" i="1"/>
  <c r="CN100" i="1"/>
  <c r="CN190" i="1"/>
  <c r="CN162" i="1"/>
  <c r="CN129" i="1"/>
  <c r="CN126" i="1"/>
  <c r="CN98" i="1"/>
  <c r="CN51" i="1"/>
  <c r="CN58" i="1"/>
  <c r="CN22" i="1"/>
  <c r="CN149" i="1"/>
  <c r="CN116" i="1"/>
  <c r="CN49" i="1"/>
  <c r="CN104" i="1"/>
  <c r="CN118" i="1"/>
  <c r="CN124" i="1"/>
  <c r="CN169" i="1"/>
  <c r="CN24" i="1"/>
  <c r="CN32" i="1"/>
  <c r="CN74" i="1"/>
  <c r="CN108" i="1"/>
  <c r="CN75" i="1"/>
  <c r="CN85" i="1"/>
  <c r="CN63" i="1"/>
  <c r="CN125" i="1"/>
  <c r="CN168" i="1"/>
  <c r="CN102" i="1"/>
  <c r="CN92" i="1"/>
  <c r="CN91" i="1"/>
  <c r="CN20" i="1"/>
  <c r="CN113" i="1"/>
  <c r="CN93" i="1"/>
  <c r="CN82" i="1"/>
  <c r="CN167" i="1"/>
  <c r="CN166" i="1"/>
  <c r="CN48" i="1"/>
  <c r="CN16" i="1"/>
  <c r="CN15" i="1"/>
  <c r="CN29" i="1"/>
  <c r="CN34" i="1"/>
  <c r="CN59" i="1"/>
  <c r="CN19" i="1"/>
  <c r="CN41" i="1"/>
  <c r="CN68" i="1"/>
  <c r="CN43" i="1"/>
  <c r="CN111" i="1"/>
  <c r="CN123" i="1"/>
  <c r="CN127" i="1"/>
  <c r="CN191" i="1"/>
  <c r="CN140" i="1"/>
  <c r="CN133" i="1"/>
  <c r="CN153" i="1"/>
  <c r="DU134" i="1"/>
  <c r="CE134" i="1" s="1"/>
  <c r="DU9" i="1"/>
  <c r="CE9" i="1" s="1"/>
  <c r="DU161" i="1"/>
  <c r="CE161" i="1" s="1"/>
  <c r="DU188" i="1"/>
  <c r="CE188" i="1" s="1"/>
  <c r="DU110" i="1"/>
  <c r="CE110" i="1" s="1"/>
  <c r="DU2" i="1"/>
  <c r="CE2" i="1" s="1"/>
  <c r="DU10" i="1"/>
  <c r="CE10" i="1" s="1"/>
  <c r="DU136" i="1"/>
  <c r="CE136" i="1" s="1"/>
  <c r="DU187" i="1"/>
  <c r="CE187" i="1" s="1"/>
  <c r="DU144" i="1"/>
  <c r="CE144" i="1" s="1"/>
  <c r="DU40" i="1"/>
  <c r="CE40" i="1" s="1"/>
  <c r="DU186" i="1"/>
  <c r="CE186" i="1" s="1"/>
  <c r="DU28" i="1"/>
  <c r="CE28" i="1" s="1"/>
  <c r="DU185" i="1"/>
  <c r="CE185" i="1" s="1"/>
  <c r="DU184" i="1"/>
  <c r="CE184" i="1" s="1"/>
  <c r="DU151" i="1"/>
  <c r="CE151" i="1" s="1"/>
  <c r="DU163" i="1"/>
  <c r="CE163" i="1" s="1"/>
  <c r="DU60" i="1"/>
  <c r="CE60" i="1" s="1"/>
  <c r="DU83" i="1"/>
  <c r="CE83" i="1" s="1"/>
  <c r="DU183" i="1"/>
  <c r="CE183" i="1" s="1"/>
  <c r="DU182" i="1"/>
  <c r="CE182" i="1" s="1"/>
  <c r="DU192" i="1"/>
  <c r="CE192" i="1" s="1"/>
  <c r="DU132" i="1"/>
  <c r="CE132" i="1" s="1"/>
  <c r="DU12" i="1"/>
  <c r="CE12" i="1" s="1"/>
  <c r="DU67" i="1"/>
  <c r="CE67" i="1" s="1"/>
  <c r="DU47" i="1"/>
  <c r="CE47" i="1" s="1"/>
  <c r="DU181" i="1"/>
  <c r="CE181" i="1" s="1"/>
  <c r="DU141" i="1"/>
  <c r="CE141" i="1" s="1"/>
  <c r="DU159" i="1"/>
  <c r="CE159" i="1" s="1"/>
  <c r="DU194" i="1"/>
  <c r="CE194" i="1" s="1"/>
  <c r="DU145" i="1"/>
  <c r="CE145" i="1" s="1"/>
  <c r="DU193" i="1"/>
  <c r="CE193" i="1" s="1"/>
  <c r="DU70" i="1"/>
  <c r="CE70" i="1" s="1"/>
  <c r="DU128" i="1"/>
  <c r="CE128" i="1" s="1"/>
  <c r="DU78" i="1"/>
  <c r="CE78" i="1" s="1"/>
  <c r="DU96" i="1"/>
  <c r="CE96" i="1" s="1"/>
  <c r="DU95" i="1"/>
  <c r="CE95" i="1" s="1"/>
  <c r="DU33" i="1"/>
  <c r="CE33" i="1" s="1"/>
  <c r="DU114" i="1"/>
  <c r="CE114" i="1" s="1"/>
  <c r="DU42" i="1"/>
  <c r="CE42" i="1" s="1"/>
  <c r="DU165" i="1"/>
  <c r="CE165" i="1" s="1"/>
  <c r="DU21" i="1"/>
  <c r="CE21" i="1" s="1"/>
  <c r="DU23" i="1"/>
  <c r="CE23" i="1" s="1"/>
  <c r="DU50" i="1"/>
  <c r="CE50" i="1" s="1"/>
  <c r="DU6" i="1"/>
  <c r="CE6" i="1" s="1"/>
  <c r="DU180" i="1"/>
  <c r="CE180" i="1" s="1"/>
  <c r="DU72" i="1"/>
  <c r="CE72" i="1" s="1"/>
  <c r="DU53" i="1"/>
  <c r="CE53" i="1" s="1"/>
  <c r="DU37" i="1"/>
  <c r="CE37" i="1" s="1"/>
  <c r="DU45" i="1"/>
  <c r="CE45" i="1" s="1"/>
  <c r="DU121" i="1"/>
  <c r="CE121" i="1" s="1"/>
  <c r="DU46" i="1"/>
  <c r="CE46" i="1" s="1"/>
  <c r="DU105" i="1"/>
  <c r="CE105" i="1" s="1"/>
  <c r="DU30" i="1"/>
  <c r="CE30" i="1" s="1"/>
  <c r="DU26" i="1"/>
  <c r="CE26" i="1" s="1"/>
  <c r="DU62" i="1"/>
  <c r="CE62" i="1" s="1"/>
  <c r="DU13" i="1"/>
  <c r="CE13" i="1" s="1"/>
  <c r="DU11" i="1"/>
  <c r="CE11" i="1" s="1"/>
  <c r="DU57" i="1"/>
  <c r="CE57" i="1" s="1"/>
  <c r="DU25" i="1"/>
  <c r="CE25" i="1" s="1"/>
  <c r="DU55" i="1"/>
  <c r="CE55" i="1" s="1"/>
  <c r="DU112" i="1"/>
  <c r="CE112" i="1" s="1"/>
  <c r="DU7" i="1"/>
  <c r="CE7" i="1" s="1"/>
  <c r="DU66" i="1"/>
  <c r="CE66" i="1" s="1"/>
  <c r="DU90" i="1"/>
  <c r="CE90" i="1" s="1"/>
  <c r="DU27" i="1"/>
  <c r="CE27" i="1" s="1"/>
  <c r="DU31" i="1"/>
  <c r="CE31" i="1" s="1"/>
  <c r="DU56" i="1"/>
  <c r="CE56" i="1" s="1"/>
  <c r="DU135" i="1"/>
  <c r="CE135" i="1" s="1"/>
  <c r="DU179" i="1"/>
  <c r="CE179" i="1" s="1"/>
  <c r="DU97" i="1"/>
  <c r="CE97" i="1" s="1"/>
  <c r="DU14" i="1"/>
  <c r="CE14" i="1" s="1"/>
  <c r="DU35" i="1"/>
  <c r="CE35" i="1" s="1"/>
  <c r="DU88" i="1"/>
  <c r="CE88" i="1" s="1"/>
  <c r="DU5" i="1"/>
  <c r="CE5" i="1" s="1"/>
  <c r="DU87" i="1"/>
  <c r="CE87" i="1" s="1"/>
  <c r="DU17" i="1"/>
  <c r="CE17" i="1" s="1"/>
  <c r="DU61" i="1"/>
  <c r="CE61" i="1" s="1"/>
  <c r="DU178" i="1"/>
  <c r="CE178" i="1" s="1"/>
  <c r="DU107" i="1"/>
  <c r="CE107" i="1" s="1"/>
  <c r="DU84" i="1"/>
  <c r="CE84" i="1" s="1"/>
  <c r="DU137" i="1"/>
  <c r="CE137" i="1" s="1"/>
  <c r="DU109" i="1"/>
  <c r="CE109" i="1" s="1"/>
  <c r="DU73" i="1"/>
  <c r="CE73" i="1" s="1"/>
  <c r="DU89" i="1"/>
  <c r="CE89" i="1" s="1"/>
  <c r="DU146" i="1"/>
  <c r="CE146" i="1" s="1"/>
  <c r="DU142" i="1"/>
  <c r="CE142" i="1" s="1"/>
  <c r="DU139" i="1"/>
  <c r="CE139" i="1" s="1"/>
  <c r="DU8" i="1"/>
  <c r="CE8" i="1" s="1"/>
  <c r="DU117" i="1"/>
  <c r="CE117" i="1" s="1"/>
  <c r="DU152" i="1"/>
  <c r="CE152" i="1" s="1"/>
  <c r="DU160" i="1"/>
  <c r="CE160" i="1" s="1"/>
  <c r="DU86" i="1"/>
  <c r="CE86" i="1" s="1"/>
  <c r="DU177" i="1"/>
  <c r="CE177" i="1" s="1"/>
  <c r="DU176" i="1"/>
  <c r="CE176" i="1" s="1"/>
  <c r="DU44" i="1"/>
  <c r="CE44" i="1" s="1"/>
  <c r="DU99" i="1"/>
  <c r="CE99" i="1" s="1"/>
  <c r="DU103" i="1"/>
  <c r="CE103" i="1" s="1"/>
  <c r="DU143" i="1"/>
  <c r="CE143" i="1" s="1"/>
  <c r="DU115" i="1"/>
  <c r="CE115" i="1" s="1"/>
  <c r="DU138" i="1"/>
  <c r="CE138" i="1" s="1"/>
  <c r="DU81" i="1"/>
  <c r="CE81" i="1" s="1"/>
  <c r="DU175" i="1"/>
  <c r="CE175" i="1" s="1"/>
  <c r="DU71" i="1"/>
  <c r="CE71" i="1" s="1"/>
  <c r="DU148" i="1"/>
  <c r="CE148" i="1" s="1"/>
  <c r="DU54" i="1"/>
  <c r="CE54" i="1" s="1"/>
  <c r="DU79" i="1"/>
  <c r="CE79" i="1" s="1"/>
  <c r="DU18" i="1"/>
  <c r="CE18" i="1" s="1"/>
  <c r="DU38" i="1"/>
  <c r="CE38" i="1" s="1"/>
  <c r="DU174" i="1"/>
  <c r="CE174" i="1" s="1"/>
  <c r="DU80" i="1"/>
  <c r="CE80" i="1" s="1"/>
  <c r="DU158" i="1"/>
  <c r="CE158" i="1" s="1"/>
  <c r="DU147" i="1"/>
  <c r="CE147" i="1" s="1"/>
  <c r="DU122" i="1"/>
  <c r="CE122" i="1" s="1"/>
  <c r="DU52" i="1"/>
  <c r="CE52" i="1" s="1"/>
  <c r="DU4" i="1"/>
  <c r="CE4" i="1" s="1"/>
  <c r="DU173" i="1"/>
  <c r="CE173" i="1" s="1"/>
  <c r="DU39" i="1"/>
  <c r="CE39" i="1" s="1"/>
  <c r="DU156" i="1"/>
  <c r="CE156" i="1" s="1"/>
  <c r="DU69" i="1"/>
  <c r="CE69" i="1" s="1"/>
  <c r="DU36" i="1"/>
  <c r="CE36" i="1" s="1"/>
  <c r="DU65" i="1"/>
  <c r="CE65" i="1" s="1"/>
  <c r="DU172" i="1"/>
  <c r="CE172" i="1" s="1"/>
  <c r="DU3" i="1"/>
  <c r="CE3" i="1" s="1"/>
  <c r="DU154" i="1"/>
  <c r="CE154" i="1" s="1"/>
  <c r="DU101" i="1"/>
  <c r="CE101" i="1" s="1"/>
  <c r="DU120" i="1"/>
  <c r="CE120" i="1" s="1"/>
  <c r="DU119" i="1"/>
  <c r="CE119" i="1" s="1"/>
  <c r="DU130" i="1"/>
  <c r="CE130" i="1" s="1"/>
  <c r="DU76" i="1"/>
  <c r="CE76" i="1" s="1"/>
  <c r="DU106" i="1"/>
  <c r="CE106" i="1" s="1"/>
  <c r="DU131" i="1"/>
  <c r="CE131" i="1" s="1"/>
  <c r="DU77" i="1"/>
  <c r="CE77" i="1" s="1"/>
  <c r="DU150" i="1"/>
  <c r="CE150" i="1" s="1"/>
  <c r="DU171" i="1"/>
  <c r="CE171" i="1" s="1"/>
  <c r="DU170" i="1"/>
  <c r="CE170" i="1" s="1"/>
  <c r="DU155" i="1"/>
  <c r="CE155" i="1" s="1"/>
  <c r="DU94" i="1"/>
  <c r="CE94" i="1" s="1"/>
  <c r="DU164" i="1"/>
  <c r="CE164" i="1" s="1"/>
  <c r="DU157" i="1"/>
  <c r="CE157" i="1" s="1"/>
  <c r="DU64" i="1"/>
  <c r="CE64" i="1" s="1"/>
  <c r="DU100" i="1"/>
  <c r="CE100" i="1" s="1"/>
  <c r="DU190" i="1"/>
  <c r="CE190" i="1" s="1"/>
  <c r="DU162" i="1"/>
  <c r="CE162" i="1" s="1"/>
  <c r="DU129" i="1"/>
  <c r="CE129" i="1" s="1"/>
  <c r="DU126" i="1"/>
  <c r="CE126" i="1" s="1"/>
  <c r="DU98" i="1"/>
  <c r="CE98" i="1" s="1"/>
  <c r="DU51" i="1"/>
  <c r="CE51" i="1" s="1"/>
  <c r="DU58" i="1"/>
  <c r="CE58" i="1" s="1"/>
  <c r="DU22" i="1"/>
  <c r="CE22" i="1" s="1"/>
  <c r="DU149" i="1"/>
  <c r="CE149" i="1" s="1"/>
  <c r="DU116" i="1"/>
  <c r="CE116" i="1" s="1"/>
  <c r="DU49" i="1"/>
  <c r="CE49" i="1" s="1"/>
  <c r="DU104" i="1"/>
  <c r="CE104" i="1" s="1"/>
  <c r="DU118" i="1"/>
  <c r="CE118" i="1" s="1"/>
  <c r="DU124" i="1"/>
  <c r="CE124" i="1" s="1"/>
  <c r="DU169" i="1"/>
  <c r="CE169" i="1" s="1"/>
  <c r="DU24" i="1"/>
  <c r="CE24" i="1" s="1"/>
  <c r="DU32" i="1"/>
  <c r="CE32" i="1" s="1"/>
  <c r="DU74" i="1"/>
  <c r="CE74" i="1" s="1"/>
  <c r="DU108" i="1"/>
  <c r="CE108" i="1" s="1"/>
  <c r="DU75" i="1"/>
  <c r="CE75" i="1" s="1"/>
  <c r="DU85" i="1"/>
  <c r="CE85" i="1" s="1"/>
  <c r="DU63" i="1"/>
  <c r="CE63" i="1" s="1"/>
  <c r="DU125" i="1"/>
  <c r="CE125" i="1" s="1"/>
  <c r="DU168" i="1"/>
  <c r="CE168" i="1" s="1"/>
  <c r="DU102" i="1"/>
  <c r="CE102" i="1" s="1"/>
  <c r="DU92" i="1"/>
  <c r="CE92" i="1" s="1"/>
  <c r="DU91" i="1"/>
  <c r="CE91" i="1" s="1"/>
  <c r="DU20" i="1"/>
  <c r="CE20" i="1" s="1"/>
  <c r="DU113" i="1"/>
  <c r="CE113" i="1" s="1"/>
  <c r="DU93" i="1"/>
  <c r="CE93" i="1" s="1"/>
  <c r="DU82" i="1"/>
  <c r="CE82" i="1" s="1"/>
  <c r="DU167" i="1"/>
  <c r="CE167" i="1" s="1"/>
  <c r="DU166" i="1"/>
  <c r="CE166" i="1" s="1"/>
  <c r="DU48" i="1"/>
  <c r="CE48" i="1" s="1"/>
  <c r="DU16" i="1"/>
  <c r="CE16" i="1" s="1"/>
  <c r="DU15" i="1"/>
  <c r="CE15" i="1" s="1"/>
  <c r="DU29" i="1"/>
  <c r="CE29" i="1" s="1"/>
  <c r="DU34" i="1"/>
  <c r="CE34" i="1" s="1"/>
  <c r="DU59" i="1"/>
  <c r="CE59" i="1" s="1"/>
  <c r="DU19" i="1"/>
  <c r="CE19" i="1" s="1"/>
  <c r="DU41" i="1"/>
  <c r="CE41" i="1" s="1"/>
  <c r="DU68" i="1"/>
  <c r="CE68" i="1" s="1"/>
  <c r="DU43" i="1"/>
  <c r="CE43" i="1" s="1"/>
  <c r="DU111" i="1"/>
  <c r="CE111" i="1" s="1"/>
  <c r="DU123" i="1"/>
  <c r="CE123" i="1" s="1"/>
  <c r="DU127" i="1"/>
  <c r="CE127" i="1" s="1"/>
  <c r="DU191" i="1"/>
  <c r="CE191" i="1" s="1"/>
  <c r="DU140" i="1"/>
  <c r="CE140" i="1" s="1"/>
  <c r="DU133" i="1"/>
  <c r="CE133" i="1" s="1"/>
  <c r="DU153" i="1"/>
  <c r="CE153" i="1" s="1"/>
  <c r="DU189" i="1"/>
  <c r="CE189" i="1" s="1"/>
  <c r="DR189" i="1"/>
  <c r="BW189" i="1" s="1"/>
  <c r="DR134" i="1"/>
  <c r="BW134" i="1" s="1"/>
  <c r="DR9" i="1"/>
  <c r="BW9" i="1" s="1"/>
  <c r="DR161" i="1"/>
  <c r="BW161" i="1" s="1"/>
  <c r="DR188" i="1"/>
  <c r="BW188" i="1" s="1"/>
  <c r="DR110" i="1"/>
  <c r="BW110" i="1" s="1"/>
  <c r="DR2" i="1"/>
  <c r="BW2" i="1" s="1"/>
  <c r="DR10" i="1"/>
  <c r="BW10" i="1" s="1"/>
  <c r="DR136" i="1"/>
  <c r="BW136" i="1" s="1"/>
  <c r="DR187" i="1"/>
  <c r="BW187" i="1" s="1"/>
  <c r="DR144" i="1"/>
  <c r="BW144" i="1" s="1"/>
  <c r="DR40" i="1"/>
  <c r="BW40" i="1" s="1"/>
  <c r="DR186" i="1"/>
  <c r="BW186" i="1" s="1"/>
  <c r="DR28" i="1"/>
  <c r="BW28" i="1" s="1"/>
  <c r="DR185" i="1"/>
  <c r="BW185" i="1" s="1"/>
  <c r="DR184" i="1"/>
  <c r="BW184" i="1" s="1"/>
  <c r="DR151" i="1"/>
  <c r="BW151" i="1" s="1"/>
  <c r="DR163" i="1"/>
  <c r="BW163" i="1" s="1"/>
  <c r="DR60" i="1"/>
  <c r="BW60" i="1" s="1"/>
  <c r="DR83" i="1"/>
  <c r="BW83" i="1" s="1"/>
  <c r="DR183" i="1"/>
  <c r="BW183" i="1" s="1"/>
  <c r="DR182" i="1"/>
  <c r="BW182" i="1" s="1"/>
  <c r="DR192" i="1"/>
  <c r="BW192" i="1" s="1"/>
  <c r="DR132" i="1"/>
  <c r="BW132" i="1" s="1"/>
  <c r="DR12" i="1"/>
  <c r="BW12" i="1" s="1"/>
  <c r="DR67" i="1"/>
  <c r="BW67" i="1" s="1"/>
  <c r="DR47" i="1"/>
  <c r="BW47" i="1" s="1"/>
  <c r="DR181" i="1"/>
  <c r="BW181" i="1" s="1"/>
  <c r="DR141" i="1"/>
  <c r="BW141" i="1" s="1"/>
  <c r="DR159" i="1"/>
  <c r="BW159" i="1" s="1"/>
  <c r="DR194" i="1"/>
  <c r="BW194" i="1" s="1"/>
  <c r="DR145" i="1"/>
  <c r="BW145" i="1" s="1"/>
  <c r="DR193" i="1"/>
  <c r="BW193" i="1" s="1"/>
  <c r="DR70" i="1"/>
  <c r="BW70" i="1" s="1"/>
  <c r="DR128" i="1"/>
  <c r="BW128" i="1" s="1"/>
  <c r="DR78" i="1"/>
  <c r="BW78" i="1" s="1"/>
  <c r="DR96" i="1"/>
  <c r="BW96" i="1" s="1"/>
  <c r="DR95" i="1"/>
  <c r="BW95" i="1" s="1"/>
  <c r="DR33" i="1"/>
  <c r="BW33" i="1" s="1"/>
  <c r="DR114" i="1"/>
  <c r="BW114" i="1" s="1"/>
  <c r="DR42" i="1"/>
  <c r="BW42" i="1" s="1"/>
  <c r="DR165" i="1"/>
  <c r="BW165" i="1" s="1"/>
  <c r="DR21" i="1"/>
  <c r="BW21" i="1" s="1"/>
  <c r="DR23" i="1"/>
  <c r="BW23" i="1" s="1"/>
  <c r="DR50" i="1"/>
  <c r="BW50" i="1" s="1"/>
  <c r="DR6" i="1"/>
  <c r="BW6" i="1" s="1"/>
  <c r="DR180" i="1"/>
  <c r="BW180" i="1" s="1"/>
  <c r="DR72" i="1"/>
  <c r="BW72" i="1" s="1"/>
  <c r="DR53" i="1"/>
  <c r="BW53" i="1" s="1"/>
  <c r="DR37" i="1"/>
  <c r="BW37" i="1" s="1"/>
  <c r="DR45" i="1"/>
  <c r="BW45" i="1" s="1"/>
  <c r="DR121" i="1"/>
  <c r="BW121" i="1" s="1"/>
  <c r="DR46" i="1"/>
  <c r="BW46" i="1" s="1"/>
  <c r="DR105" i="1"/>
  <c r="BW105" i="1" s="1"/>
  <c r="DR30" i="1"/>
  <c r="BW30" i="1" s="1"/>
  <c r="DR26" i="1"/>
  <c r="BW26" i="1" s="1"/>
  <c r="DR62" i="1"/>
  <c r="BW62" i="1" s="1"/>
  <c r="DR13" i="1"/>
  <c r="BW13" i="1" s="1"/>
  <c r="DR11" i="1"/>
  <c r="BW11" i="1" s="1"/>
  <c r="DR57" i="1"/>
  <c r="BW57" i="1" s="1"/>
  <c r="DR25" i="1"/>
  <c r="BW25" i="1" s="1"/>
  <c r="DR55" i="1"/>
  <c r="BW55" i="1" s="1"/>
  <c r="DR112" i="1"/>
  <c r="BW112" i="1" s="1"/>
  <c r="DR7" i="1"/>
  <c r="BW7" i="1" s="1"/>
  <c r="DR66" i="1"/>
  <c r="BW66" i="1" s="1"/>
  <c r="DR90" i="1"/>
  <c r="BW90" i="1" s="1"/>
  <c r="DR27" i="1"/>
  <c r="BW27" i="1" s="1"/>
  <c r="DR31" i="1"/>
  <c r="BW31" i="1" s="1"/>
  <c r="DR56" i="1"/>
  <c r="BW56" i="1" s="1"/>
  <c r="DR135" i="1"/>
  <c r="BW135" i="1" s="1"/>
  <c r="DR179" i="1"/>
  <c r="BW179" i="1" s="1"/>
  <c r="DR97" i="1"/>
  <c r="BW97" i="1" s="1"/>
  <c r="DR14" i="1"/>
  <c r="BW14" i="1" s="1"/>
  <c r="DR35" i="1"/>
  <c r="BW35" i="1" s="1"/>
  <c r="DR88" i="1"/>
  <c r="BW88" i="1" s="1"/>
  <c r="DR5" i="1"/>
  <c r="BW5" i="1" s="1"/>
  <c r="DR87" i="1"/>
  <c r="BW87" i="1" s="1"/>
  <c r="DR17" i="1"/>
  <c r="BW17" i="1" s="1"/>
  <c r="DR61" i="1"/>
  <c r="BW61" i="1" s="1"/>
  <c r="DR178" i="1"/>
  <c r="BW178" i="1" s="1"/>
  <c r="DR107" i="1"/>
  <c r="BW107" i="1" s="1"/>
  <c r="DR84" i="1"/>
  <c r="BW84" i="1" s="1"/>
  <c r="DR137" i="1"/>
  <c r="BW137" i="1" s="1"/>
  <c r="DR109" i="1"/>
  <c r="BW109" i="1" s="1"/>
  <c r="DR73" i="1"/>
  <c r="BW73" i="1" s="1"/>
  <c r="DR89" i="1"/>
  <c r="BW89" i="1" s="1"/>
  <c r="DR146" i="1"/>
  <c r="BW146" i="1" s="1"/>
  <c r="DR142" i="1"/>
  <c r="BW142" i="1" s="1"/>
  <c r="DR139" i="1"/>
  <c r="BW139" i="1" s="1"/>
  <c r="DR8" i="1"/>
  <c r="BW8" i="1" s="1"/>
  <c r="DR117" i="1"/>
  <c r="BW117" i="1" s="1"/>
  <c r="DR152" i="1"/>
  <c r="BW152" i="1" s="1"/>
  <c r="DR160" i="1"/>
  <c r="BW160" i="1" s="1"/>
  <c r="DR86" i="1"/>
  <c r="BW86" i="1" s="1"/>
  <c r="DR177" i="1"/>
  <c r="BW177" i="1" s="1"/>
  <c r="DR176" i="1"/>
  <c r="BW176" i="1" s="1"/>
  <c r="DR44" i="1"/>
  <c r="BW44" i="1" s="1"/>
  <c r="DR99" i="1"/>
  <c r="BW99" i="1" s="1"/>
  <c r="DR103" i="1"/>
  <c r="BW103" i="1" s="1"/>
  <c r="DR143" i="1"/>
  <c r="BW143" i="1" s="1"/>
  <c r="DR115" i="1"/>
  <c r="BW115" i="1" s="1"/>
  <c r="DR138" i="1"/>
  <c r="BW138" i="1" s="1"/>
  <c r="DR81" i="1"/>
  <c r="BW81" i="1" s="1"/>
  <c r="DR175" i="1"/>
  <c r="BW175" i="1" s="1"/>
  <c r="DR71" i="1"/>
  <c r="BW71" i="1" s="1"/>
  <c r="DR148" i="1"/>
  <c r="BW148" i="1" s="1"/>
  <c r="DR54" i="1"/>
  <c r="BW54" i="1" s="1"/>
  <c r="DR79" i="1"/>
  <c r="BW79" i="1" s="1"/>
  <c r="DR18" i="1"/>
  <c r="BW18" i="1" s="1"/>
  <c r="DR38" i="1"/>
  <c r="BW38" i="1" s="1"/>
  <c r="DR174" i="1"/>
  <c r="BW174" i="1" s="1"/>
  <c r="DR80" i="1"/>
  <c r="BW80" i="1" s="1"/>
  <c r="DR158" i="1"/>
  <c r="BW158" i="1" s="1"/>
  <c r="DR147" i="1"/>
  <c r="BW147" i="1" s="1"/>
  <c r="DR122" i="1"/>
  <c r="BW122" i="1" s="1"/>
  <c r="DR52" i="1"/>
  <c r="BW52" i="1" s="1"/>
  <c r="DR4" i="1"/>
  <c r="BW4" i="1" s="1"/>
  <c r="DR173" i="1"/>
  <c r="BW173" i="1" s="1"/>
  <c r="DR39" i="1"/>
  <c r="BW39" i="1" s="1"/>
  <c r="DR156" i="1"/>
  <c r="BW156" i="1" s="1"/>
  <c r="DR69" i="1"/>
  <c r="BW69" i="1" s="1"/>
  <c r="DR36" i="1"/>
  <c r="BW36" i="1" s="1"/>
  <c r="DR65" i="1"/>
  <c r="BW65" i="1" s="1"/>
  <c r="DR172" i="1"/>
  <c r="BW172" i="1" s="1"/>
  <c r="DR3" i="1"/>
  <c r="BW3" i="1" s="1"/>
  <c r="DR154" i="1"/>
  <c r="BW154" i="1" s="1"/>
  <c r="DR101" i="1"/>
  <c r="BW101" i="1" s="1"/>
  <c r="DR120" i="1"/>
  <c r="BW120" i="1" s="1"/>
  <c r="DR119" i="1"/>
  <c r="BW119" i="1" s="1"/>
  <c r="DR130" i="1"/>
  <c r="BW130" i="1" s="1"/>
  <c r="DR76" i="1"/>
  <c r="BW76" i="1" s="1"/>
  <c r="DR106" i="1"/>
  <c r="BW106" i="1" s="1"/>
  <c r="DR131" i="1"/>
  <c r="BW131" i="1" s="1"/>
  <c r="DR77" i="1"/>
  <c r="BW77" i="1" s="1"/>
  <c r="DR150" i="1"/>
  <c r="BW150" i="1" s="1"/>
  <c r="DR171" i="1"/>
  <c r="BW171" i="1" s="1"/>
  <c r="DR170" i="1"/>
  <c r="BW170" i="1" s="1"/>
  <c r="DR155" i="1"/>
  <c r="BW155" i="1" s="1"/>
  <c r="DR94" i="1"/>
  <c r="BW94" i="1" s="1"/>
  <c r="DR164" i="1"/>
  <c r="BW164" i="1" s="1"/>
  <c r="DR157" i="1"/>
  <c r="BW157" i="1" s="1"/>
  <c r="DR64" i="1"/>
  <c r="BW64" i="1" s="1"/>
  <c r="DR100" i="1"/>
  <c r="BW100" i="1" s="1"/>
  <c r="DR190" i="1"/>
  <c r="BW190" i="1" s="1"/>
  <c r="DR162" i="1"/>
  <c r="BW162" i="1" s="1"/>
  <c r="DR129" i="1"/>
  <c r="BW129" i="1" s="1"/>
  <c r="DR126" i="1"/>
  <c r="BW126" i="1" s="1"/>
  <c r="DR98" i="1"/>
  <c r="BW98" i="1" s="1"/>
  <c r="DR51" i="1"/>
  <c r="BW51" i="1" s="1"/>
  <c r="DR58" i="1"/>
  <c r="BW58" i="1" s="1"/>
  <c r="DR22" i="1"/>
  <c r="BW22" i="1" s="1"/>
  <c r="DR149" i="1"/>
  <c r="BW149" i="1" s="1"/>
  <c r="DR116" i="1"/>
  <c r="BW116" i="1" s="1"/>
  <c r="DR49" i="1"/>
  <c r="BW49" i="1" s="1"/>
  <c r="DR104" i="1"/>
  <c r="BW104" i="1" s="1"/>
  <c r="DR118" i="1"/>
  <c r="BW118" i="1" s="1"/>
  <c r="DR124" i="1"/>
  <c r="BW124" i="1" s="1"/>
  <c r="DR169" i="1"/>
  <c r="BW169" i="1" s="1"/>
  <c r="DR24" i="1"/>
  <c r="BW24" i="1" s="1"/>
  <c r="DR32" i="1"/>
  <c r="BW32" i="1" s="1"/>
  <c r="DR74" i="1"/>
  <c r="BW74" i="1" s="1"/>
  <c r="DR108" i="1"/>
  <c r="BW108" i="1" s="1"/>
  <c r="DR75" i="1"/>
  <c r="BW75" i="1" s="1"/>
  <c r="DR85" i="1"/>
  <c r="BW85" i="1" s="1"/>
  <c r="DR63" i="1"/>
  <c r="BW63" i="1" s="1"/>
  <c r="DR125" i="1"/>
  <c r="BW125" i="1" s="1"/>
  <c r="DR168" i="1"/>
  <c r="BW168" i="1" s="1"/>
  <c r="DR102" i="1"/>
  <c r="BW102" i="1" s="1"/>
  <c r="DR92" i="1"/>
  <c r="BW92" i="1" s="1"/>
  <c r="DR91" i="1"/>
  <c r="BW91" i="1" s="1"/>
  <c r="DR20" i="1"/>
  <c r="BW20" i="1" s="1"/>
  <c r="DR113" i="1"/>
  <c r="BW113" i="1" s="1"/>
  <c r="DR93" i="1"/>
  <c r="BW93" i="1" s="1"/>
  <c r="DR82" i="1"/>
  <c r="BW82" i="1" s="1"/>
  <c r="DR167" i="1"/>
  <c r="BW167" i="1" s="1"/>
  <c r="DR166" i="1"/>
  <c r="BW166" i="1" s="1"/>
  <c r="DR48" i="1"/>
  <c r="BW48" i="1" s="1"/>
  <c r="DR16" i="1"/>
  <c r="BW16" i="1" s="1"/>
  <c r="DR15" i="1"/>
  <c r="BW15" i="1" s="1"/>
  <c r="DR29" i="1"/>
  <c r="BW29" i="1" s="1"/>
  <c r="DR34" i="1"/>
  <c r="BW34" i="1" s="1"/>
  <c r="DR59" i="1"/>
  <c r="BW59" i="1" s="1"/>
  <c r="DR19" i="1"/>
  <c r="BW19" i="1" s="1"/>
  <c r="DR41" i="1"/>
  <c r="BW41" i="1" s="1"/>
  <c r="DR68" i="1"/>
  <c r="BW68" i="1" s="1"/>
  <c r="DR43" i="1"/>
  <c r="BW43" i="1" s="1"/>
  <c r="DR111" i="1"/>
  <c r="BW111" i="1" s="1"/>
  <c r="DR123" i="1"/>
  <c r="BW123" i="1" s="1"/>
  <c r="DR127" i="1"/>
  <c r="BW127" i="1" s="1"/>
  <c r="DR191" i="1"/>
  <c r="BW191" i="1" s="1"/>
  <c r="DR140" i="1"/>
  <c r="BW140" i="1" s="1"/>
  <c r="DR133" i="1"/>
  <c r="BW133" i="1" s="1"/>
  <c r="DR153" i="1"/>
  <c r="BW153" i="1" s="1"/>
  <c r="DO189" i="1"/>
  <c r="DO134" i="1"/>
  <c r="DO9" i="1"/>
  <c r="DO161" i="1"/>
  <c r="DO188" i="1"/>
  <c r="DO110" i="1"/>
  <c r="DO2" i="1"/>
  <c r="DO10" i="1"/>
  <c r="DO136" i="1"/>
  <c r="DO187" i="1"/>
  <c r="DO144" i="1"/>
  <c r="DO40" i="1"/>
  <c r="DO186" i="1"/>
  <c r="DO28" i="1"/>
  <c r="DO185" i="1"/>
  <c r="DO184" i="1"/>
  <c r="DO151" i="1"/>
  <c r="DO163" i="1"/>
  <c r="DO60" i="1"/>
  <c r="DO83" i="1"/>
  <c r="DO183" i="1"/>
  <c r="DO182" i="1"/>
  <c r="DO192" i="1"/>
  <c r="DO132" i="1"/>
  <c r="DO12" i="1"/>
  <c r="DO67" i="1"/>
  <c r="DO47" i="1"/>
  <c r="DO181" i="1"/>
  <c r="DO141" i="1"/>
  <c r="DO159" i="1"/>
  <c r="DO194" i="1"/>
  <c r="DO145" i="1"/>
  <c r="DO193" i="1"/>
  <c r="DO70" i="1"/>
  <c r="DO128" i="1"/>
  <c r="DO78" i="1"/>
  <c r="DO96" i="1"/>
  <c r="DO95" i="1"/>
  <c r="DO33" i="1"/>
  <c r="DO114" i="1"/>
  <c r="DO42" i="1"/>
  <c r="DO165" i="1"/>
  <c r="DO21" i="1"/>
  <c r="DO23" i="1"/>
  <c r="DO50" i="1"/>
  <c r="DO6" i="1"/>
  <c r="DO180" i="1"/>
  <c r="DO72" i="1"/>
  <c r="DO53" i="1"/>
  <c r="DO37" i="1"/>
  <c r="DO45" i="1"/>
  <c r="DO121" i="1"/>
  <c r="DO46" i="1"/>
  <c r="DO105" i="1"/>
  <c r="DO30" i="1"/>
  <c r="DO26" i="1"/>
  <c r="DO62" i="1"/>
  <c r="DO13" i="1"/>
  <c r="DO11" i="1"/>
  <c r="DO57" i="1"/>
  <c r="DO25" i="1"/>
  <c r="DO55" i="1"/>
  <c r="DO112" i="1"/>
  <c r="DO7" i="1"/>
  <c r="DO66" i="1"/>
  <c r="DO90" i="1"/>
  <c r="DO27" i="1"/>
  <c r="DO31" i="1"/>
  <c r="DO56" i="1"/>
  <c r="DO135" i="1"/>
  <c r="DO179" i="1"/>
  <c r="DO97" i="1"/>
  <c r="DO14" i="1"/>
  <c r="DO35" i="1"/>
  <c r="DO88" i="1"/>
  <c r="DO5" i="1"/>
  <c r="DO87" i="1"/>
  <c r="DO17" i="1"/>
  <c r="DO61" i="1"/>
  <c r="DO178" i="1"/>
  <c r="DO107" i="1"/>
  <c r="DO84" i="1"/>
  <c r="DO137" i="1"/>
  <c r="DO109" i="1"/>
  <c r="DO73" i="1"/>
  <c r="DO89" i="1"/>
  <c r="DO146" i="1"/>
  <c r="DO142" i="1"/>
  <c r="DO139" i="1"/>
  <c r="DO8" i="1"/>
  <c r="DO117" i="1"/>
  <c r="DO152" i="1"/>
  <c r="DO160" i="1"/>
  <c r="DO86" i="1"/>
  <c r="DO177" i="1"/>
  <c r="DO176" i="1"/>
  <c r="DO44" i="1"/>
  <c r="DO99" i="1"/>
  <c r="DO103" i="1"/>
  <c r="DO143" i="1"/>
  <c r="DO115" i="1"/>
  <c r="DO138" i="1"/>
  <c r="DO81" i="1"/>
  <c r="DO175" i="1"/>
  <c r="DO71" i="1"/>
  <c r="DO148" i="1"/>
  <c r="DO54" i="1"/>
  <c r="DO79" i="1"/>
  <c r="DO18" i="1"/>
  <c r="DO38" i="1"/>
  <c r="DO174" i="1"/>
  <c r="DO80" i="1"/>
  <c r="DO158" i="1"/>
  <c r="DO147" i="1"/>
  <c r="DO122" i="1"/>
  <c r="DO52" i="1"/>
  <c r="DO4" i="1"/>
  <c r="DO173" i="1"/>
  <c r="DO39" i="1"/>
  <c r="DO156" i="1"/>
  <c r="DO69" i="1"/>
  <c r="DO36" i="1"/>
  <c r="DO65" i="1"/>
  <c r="DO172" i="1"/>
  <c r="DO3" i="1"/>
  <c r="DO154" i="1"/>
  <c r="DO101" i="1"/>
  <c r="DO120" i="1"/>
  <c r="DO119" i="1"/>
  <c r="DO130" i="1"/>
  <c r="DO76" i="1"/>
  <c r="DO106" i="1"/>
  <c r="DO131" i="1"/>
  <c r="DO77" i="1"/>
  <c r="DO150" i="1"/>
  <c r="DO171" i="1"/>
  <c r="DO170" i="1"/>
  <c r="DO155" i="1"/>
  <c r="DO94" i="1"/>
  <c r="DO164" i="1"/>
  <c r="DO157" i="1"/>
  <c r="DO64" i="1"/>
  <c r="DO100" i="1"/>
  <c r="DO190" i="1"/>
  <c r="DO162" i="1"/>
  <c r="DO129" i="1"/>
  <c r="DO126" i="1"/>
  <c r="DO98" i="1"/>
  <c r="DO51" i="1"/>
  <c r="DO58" i="1"/>
  <c r="DO22" i="1"/>
  <c r="DO149" i="1"/>
  <c r="DO116" i="1"/>
  <c r="DO49" i="1"/>
  <c r="DO104" i="1"/>
  <c r="DO118" i="1"/>
  <c r="DO124" i="1"/>
  <c r="DO169" i="1"/>
  <c r="DO24" i="1"/>
  <c r="DO32" i="1"/>
  <c r="DO74" i="1"/>
  <c r="DO108" i="1"/>
  <c r="DO75" i="1"/>
  <c r="DO85" i="1"/>
  <c r="DO63" i="1"/>
  <c r="DO125" i="1"/>
  <c r="DO168" i="1"/>
  <c r="DO102" i="1"/>
  <c r="DO92" i="1"/>
  <c r="DO91" i="1"/>
  <c r="DO20" i="1"/>
  <c r="DO113" i="1"/>
  <c r="DO93" i="1"/>
  <c r="DO82" i="1"/>
  <c r="DO167" i="1"/>
  <c r="DO166" i="1"/>
  <c r="DO48" i="1"/>
  <c r="DO16" i="1"/>
  <c r="DO15" i="1"/>
  <c r="DO29" i="1"/>
  <c r="DO34" i="1"/>
  <c r="DO59" i="1"/>
  <c r="DO19" i="1"/>
  <c r="DO41" i="1"/>
  <c r="DO68" i="1"/>
  <c r="DO43" i="1"/>
  <c r="DO111" i="1"/>
  <c r="DO123" i="1"/>
  <c r="DO127" i="1"/>
  <c r="DO191" i="1"/>
  <c r="DO140" i="1"/>
  <c r="DO133" i="1"/>
  <c r="DO153" i="1"/>
  <c r="DY140" i="1" l="1"/>
  <c r="DY111" i="1"/>
  <c r="DY19" i="1"/>
  <c r="DY15" i="1"/>
  <c r="DY167" i="1"/>
  <c r="DY20" i="1"/>
  <c r="DY168" i="1"/>
  <c r="DY75" i="1"/>
  <c r="DY24" i="1"/>
  <c r="DY104" i="1"/>
  <c r="DY22" i="1"/>
  <c r="DY126" i="1"/>
  <c r="DY100" i="1"/>
  <c r="DY94" i="1"/>
  <c r="DY150" i="1"/>
  <c r="DY76" i="1"/>
  <c r="DY101" i="1"/>
  <c r="DY65" i="1"/>
  <c r="DY39" i="1"/>
  <c r="DY122" i="1"/>
  <c r="DY174" i="1"/>
  <c r="DY54" i="1"/>
  <c r="DY81" i="1"/>
  <c r="DY103" i="1"/>
  <c r="DY177" i="1"/>
  <c r="DY117" i="1"/>
  <c r="DY146" i="1"/>
  <c r="DY137" i="1"/>
  <c r="DY61" i="1"/>
  <c r="DY88" i="1"/>
  <c r="DY179" i="1"/>
  <c r="DY27" i="1"/>
  <c r="DY112" i="1"/>
  <c r="DY11" i="1"/>
  <c r="DY30" i="1"/>
  <c r="DY45" i="1"/>
  <c r="DY180" i="1"/>
  <c r="DY21" i="1"/>
  <c r="DY33" i="1"/>
  <c r="DY128" i="1"/>
  <c r="DY194" i="1"/>
  <c r="DY47" i="1"/>
  <c r="DY192" i="1"/>
  <c r="DY60" i="1"/>
  <c r="DY185" i="1"/>
  <c r="DY144" i="1"/>
  <c r="DY2" i="1"/>
  <c r="DY9" i="1"/>
  <c r="DY191" i="1"/>
  <c r="DY43" i="1"/>
  <c r="DY59" i="1"/>
  <c r="DY16" i="1"/>
  <c r="DY82" i="1"/>
  <c r="DY125" i="1"/>
  <c r="DY169" i="1"/>
  <c r="DY58" i="1"/>
  <c r="DY64" i="1"/>
  <c r="DY77" i="1"/>
  <c r="DY130" i="1"/>
  <c r="DY36" i="1"/>
  <c r="DY147" i="1"/>
  <c r="DY148" i="1"/>
  <c r="DY99" i="1"/>
  <c r="DY89" i="1"/>
  <c r="DY17" i="1"/>
  <c r="DY135" i="1"/>
  <c r="DY55" i="1"/>
  <c r="DY105" i="1"/>
  <c r="DY6" i="1"/>
  <c r="DY95" i="1"/>
  <c r="DY159" i="1"/>
  <c r="DY182" i="1"/>
  <c r="DY28" i="1"/>
  <c r="DY110" i="1"/>
  <c r="DY153" i="1"/>
  <c r="DY68" i="1"/>
  <c r="DY48" i="1"/>
  <c r="DY93" i="1"/>
  <c r="DY74" i="1"/>
  <c r="DY116" i="1"/>
  <c r="DY162" i="1"/>
  <c r="DY170" i="1"/>
  <c r="DY119" i="1"/>
  <c r="DY69" i="1"/>
  <c r="DY158" i="1"/>
  <c r="DY18" i="1"/>
  <c r="DY115" i="1"/>
  <c r="DY160" i="1"/>
  <c r="DY73" i="1"/>
  <c r="DY87" i="1"/>
  <c r="DY56" i="1"/>
  <c r="DY25" i="1"/>
  <c r="DY46" i="1"/>
  <c r="DY50" i="1"/>
  <c r="DY96" i="1"/>
  <c r="DY141" i="1"/>
  <c r="DY12" i="1"/>
  <c r="DY151" i="1"/>
  <c r="DY186" i="1"/>
  <c r="DY136" i="1"/>
  <c r="DY189" i="1"/>
  <c r="DY91" i="1"/>
  <c r="DY108" i="1"/>
  <c r="DY49" i="1"/>
  <c r="DY129" i="1"/>
  <c r="DY155" i="1"/>
  <c r="DY154" i="1"/>
  <c r="DY173" i="1"/>
  <c r="DY38" i="1"/>
  <c r="DY138" i="1"/>
  <c r="DY86" i="1"/>
  <c r="DY8" i="1"/>
  <c r="DY84" i="1"/>
  <c r="DY35" i="1"/>
  <c r="DY90" i="1"/>
  <c r="DY13" i="1"/>
  <c r="DY37" i="1"/>
  <c r="DY165" i="1"/>
  <c r="DY70" i="1"/>
  <c r="DY67" i="1"/>
  <c r="DY163" i="1"/>
  <c r="DY187" i="1"/>
  <c r="DY134" i="1"/>
  <c r="DY127" i="1"/>
  <c r="DY34" i="1"/>
  <c r="DY92" i="1"/>
  <c r="DY63" i="1"/>
  <c r="DY124" i="1"/>
  <c r="DY51" i="1"/>
  <c r="DY157" i="1"/>
  <c r="DY131" i="1"/>
  <c r="DY3" i="1"/>
  <c r="DY4" i="1"/>
  <c r="DY71" i="1"/>
  <c r="DY44" i="1"/>
  <c r="DY139" i="1"/>
  <c r="DY107" i="1"/>
  <c r="DY14" i="1"/>
  <c r="DY66" i="1"/>
  <c r="DY62" i="1"/>
  <c r="DY53" i="1"/>
  <c r="DY42" i="1"/>
  <c r="DY193" i="1"/>
  <c r="DY183" i="1"/>
  <c r="DY188" i="1"/>
  <c r="DY133" i="1"/>
  <c r="DY123" i="1"/>
  <c r="DY41" i="1"/>
  <c r="DY29" i="1"/>
  <c r="DY166" i="1"/>
  <c r="DY113" i="1"/>
  <c r="DY102" i="1"/>
  <c r="DY85" i="1"/>
  <c r="DY32" i="1"/>
  <c r="DY118" i="1"/>
  <c r="DY149" i="1"/>
  <c r="DY98" i="1"/>
  <c r="DY190" i="1"/>
  <c r="DY164" i="1"/>
  <c r="DY171" i="1"/>
  <c r="DY106" i="1"/>
  <c r="DY120" i="1"/>
  <c r="DY172" i="1"/>
  <c r="DY156" i="1"/>
  <c r="DY52" i="1"/>
  <c r="DY80" i="1"/>
  <c r="DY79" i="1"/>
  <c r="DY175" i="1"/>
  <c r="DY143" i="1"/>
  <c r="DY176" i="1"/>
  <c r="DY152" i="1"/>
  <c r="DY142" i="1"/>
  <c r="DY109" i="1"/>
  <c r="DY178" i="1"/>
  <c r="DY5" i="1"/>
  <c r="DY97" i="1"/>
  <c r="DY31" i="1"/>
  <c r="DY7" i="1"/>
  <c r="DY57" i="1"/>
  <c r="DY26" i="1"/>
  <c r="DY121" i="1"/>
  <c r="DY72" i="1"/>
  <c r="DY23" i="1"/>
  <c r="DY114" i="1"/>
  <c r="DY78" i="1"/>
  <c r="DY145" i="1"/>
  <c r="DY181" i="1"/>
  <c r="DY132" i="1"/>
  <c r="DY83" i="1"/>
  <c r="DY184" i="1"/>
  <c r="DY40" i="1"/>
  <c r="DY10" i="1"/>
  <c r="DY161" i="1"/>
  <c r="BE126" i="1"/>
  <c r="BE94" i="1"/>
  <c r="BE76" i="1"/>
  <c r="BE65" i="1"/>
  <c r="BE122" i="1"/>
  <c r="BE54" i="1"/>
  <c r="BE103" i="1"/>
  <c r="BE117" i="1"/>
  <c r="BE137" i="1"/>
  <c r="BE88" i="1"/>
  <c r="BE27" i="1"/>
  <c r="BE11" i="1"/>
  <c r="BE45" i="1"/>
  <c r="BE21" i="1"/>
  <c r="BE128" i="1"/>
  <c r="BE47" i="1"/>
  <c r="BE60" i="1"/>
  <c r="BE144" i="1"/>
  <c r="BE9" i="1"/>
  <c r="BE111" i="1"/>
  <c r="BE15" i="1"/>
  <c r="BE20" i="1"/>
  <c r="BE75" i="1"/>
  <c r="BE104" i="1"/>
  <c r="BE127" i="1"/>
  <c r="BE34" i="1"/>
  <c r="BE93" i="1"/>
  <c r="BE63" i="1"/>
  <c r="BE124" i="1"/>
  <c r="BE51" i="1"/>
  <c r="BE157" i="1"/>
  <c r="BE131" i="1"/>
  <c r="BE3" i="1"/>
  <c r="BE4" i="1"/>
  <c r="BE18" i="1"/>
  <c r="BE115" i="1"/>
  <c r="BE160" i="1"/>
  <c r="BE73" i="1"/>
  <c r="BE87" i="1"/>
  <c r="BE56" i="1"/>
  <c r="BE25" i="1"/>
  <c r="BE46" i="1"/>
  <c r="BE50" i="1"/>
  <c r="BE96" i="1"/>
  <c r="BE141" i="1"/>
  <c r="BE183" i="1"/>
  <c r="BE186" i="1"/>
  <c r="BE188" i="1"/>
  <c r="BE156" i="1"/>
  <c r="BE114" i="1"/>
  <c r="BE140" i="1"/>
  <c r="BE150" i="1"/>
  <c r="BE61" i="1"/>
  <c r="BE194" i="1"/>
  <c r="BE123" i="1"/>
  <c r="BE118" i="1"/>
  <c r="BE172" i="1"/>
  <c r="BE152" i="1"/>
  <c r="BE31" i="1"/>
  <c r="BE78" i="1"/>
  <c r="BE161" i="1"/>
  <c r="BE43" i="1"/>
  <c r="BE16" i="1"/>
  <c r="BE91" i="1"/>
  <c r="BE108" i="1"/>
  <c r="BE49" i="1"/>
  <c r="BE129" i="1"/>
  <c r="BE155" i="1"/>
  <c r="BE130" i="1"/>
  <c r="BE36" i="1"/>
  <c r="BE147" i="1"/>
  <c r="BE148" i="1"/>
  <c r="BE99" i="1"/>
  <c r="BE8" i="1"/>
  <c r="BE84" i="1"/>
  <c r="BE35" i="1"/>
  <c r="BE90" i="1"/>
  <c r="BE13" i="1"/>
  <c r="BE37" i="1"/>
  <c r="BE165" i="1"/>
  <c r="BE70" i="1"/>
  <c r="BE67" i="1"/>
  <c r="BE163" i="1"/>
  <c r="BE187" i="1"/>
  <c r="BE134" i="1"/>
  <c r="EI140" i="1"/>
  <c r="BJ140" i="1"/>
  <c r="EI19" i="1"/>
  <c r="BJ19" i="1"/>
  <c r="EI167" i="1"/>
  <c r="BJ167" i="1"/>
  <c r="EI168" i="1"/>
  <c r="BJ168" i="1"/>
  <c r="EI24" i="1"/>
  <c r="BJ24" i="1"/>
  <c r="EI22" i="1"/>
  <c r="BJ22" i="1"/>
  <c r="EI100" i="1"/>
  <c r="BJ100" i="1"/>
  <c r="EI150" i="1"/>
  <c r="BJ150" i="1"/>
  <c r="EI101" i="1"/>
  <c r="BJ101" i="1"/>
  <c r="EI39" i="1"/>
  <c r="BJ39" i="1"/>
  <c r="EI174" i="1"/>
  <c r="BJ174" i="1"/>
  <c r="EI81" i="1"/>
  <c r="BJ81" i="1"/>
  <c r="EI177" i="1"/>
  <c r="BJ177" i="1"/>
  <c r="EI146" i="1"/>
  <c r="BJ146" i="1"/>
  <c r="EI61" i="1"/>
  <c r="BJ61" i="1"/>
  <c r="EI179" i="1"/>
  <c r="BJ179" i="1"/>
  <c r="EI112" i="1"/>
  <c r="BJ112" i="1"/>
  <c r="EI30" i="1"/>
  <c r="BJ30" i="1"/>
  <c r="EI180" i="1"/>
  <c r="BJ180" i="1"/>
  <c r="EI33" i="1"/>
  <c r="BJ33" i="1"/>
  <c r="EI194" i="1"/>
  <c r="BJ194" i="1"/>
  <c r="EI192" i="1"/>
  <c r="BJ192" i="1"/>
  <c r="EI185" i="1"/>
  <c r="BJ185" i="1"/>
  <c r="EI2" i="1"/>
  <c r="BJ2" i="1"/>
  <c r="BE41" i="1"/>
  <c r="BE171" i="1"/>
  <c r="BE175" i="1"/>
  <c r="BE26" i="1"/>
  <c r="BE184" i="1"/>
  <c r="BE19" i="1"/>
  <c r="BE101" i="1"/>
  <c r="BE179" i="1"/>
  <c r="BE192" i="1"/>
  <c r="BE85" i="1"/>
  <c r="BE106" i="1"/>
  <c r="BE143" i="1"/>
  <c r="BE5" i="1"/>
  <c r="BE23" i="1"/>
  <c r="BE40" i="1"/>
  <c r="BE153" i="1"/>
  <c r="BE68" i="1"/>
  <c r="BE48" i="1"/>
  <c r="BE92" i="1"/>
  <c r="BE74" i="1"/>
  <c r="BE116" i="1"/>
  <c r="BE162" i="1"/>
  <c r="BE170" i="1"/>
  <c r="BE119" i="1"/>
  <c r="BE69" i="1"/>
  <c r="BE158" i="1"/>
  <c r="BE71" i="1"/>
  <c r="BE44" i="1"/>
  <c r="BE139" i="1"/>
  <c r="BE107" i="1"/>
  <c r="BE14" i="1"/>
  <c r="BE66" i="1"/>
  <c r="BE62" i="1"/>
  <c r="BE53" i="1"/>
  <c r="BE42" i="1"/>
  <c r="BE193" i="1"/>
  <c r="BE12" i="1"/>
  <c r="BE151" i="1"/>
  <c r="BE136" i="1"/>
  <c r="BE189" i="1"/>
  <c r="EI191" i="1"/>
  <c r="BJ191" i="1"/>
  <c r="EI59" i="1"/>
  <c r="BJ59" i="1"/>
  <c r="EI82" i="1"/>
  <c r="BJ82" i="1"/>
  <c r="EI125" i="1"/>
  <c r="BJ125" i="1"/>
  <c r="EI169" i="1"/>
  <c r="BJ169" i="1"/>
  <c r="EI58" i="1"/>
  <c r="BJ58" i="1"/>
  <c r="EI64" i="1"/>
  <c r="BJ64" i="1"/>
  <c r="EI77" i="1"/>
  <c r="BJ77" i="1"/>
  <c r="EI154" i="1"/>
  <c r="BJ154" i="1"/>
  <c r="EI173" i="1"/>
  <c r="BJ173" i="1"/>
  <c r="EI38" i="1"/>
  <c r="BJ38" i="1"/>
  <c r="EI138" i="1"/>
  <c r="BJ138" i="1"/>
  <c r="EI86" i="1"/>
  <c r="BJ86" i="1"/>
  <c r="EI89" i="1"/>
  <c r="BJ89" i="1"/>
  <c r="EI17" i="1"/>
  <c r="BJ17" i="1"/>
  <c r="EI135" i="1"/>
  <c r="BJ135" i="1"/>
  <c r="EI55" i="1"/>
  <c r="BJ55" i="1"/>
  <c r="EI105" i="1"/>
  <c r="BJ105" i="1"/>
  <c r="EI6" i="1"/>
  <c r="BJ6" i="1"/>
  <c r="EI95" i="1"/>
  <c r="BJ95" i="1"/>
  <c r="EI159" i="1"/>
  <c r="BJ159" i="1"/>
  <c r="EI182" i="1"/>
  <c r="BJ182" i="1"/>
  <c r="EI28" i="1"/>
  <c r="BJ28" i="1"/>
  <c r="EI110" i="1"/>
  <c r="BJ110" i="1"/>
  <c r="BE166" i="1"/>
  <c r="BE72" i="1"/>
  <c r="EI127" i="1"/>
  <c r="BJ127" i="1"/>
  <c r="EI34" i="1"/>
  <c r="BJ34" i="1"/>
  <c r="EI93" i="1"/>
  <c r="BJ93" i="1"/>
  <c r="EI63" i="1"/>
  <c r="BJ63" i="1"/>
  <c r="EI124" i="1"/>
  <c r="BJ124" i="1"/>
  <c r="EI51" i="1"/>
  <c r="BJ51" i="1"/>
  <c r="EI157" i="1"/>
  <c r="BJ157" i="1"/>
  <c r="EI131" i="1"/>
  <c r="BJ131" i="1"/>
  <c r="EI3" i="1"/>
  <c r="BJ3" i="1"/>
  <c r="EI4" i="1"/>
  <c r="BJ4" i="1"/>
  <c r="EI18" i="1"/>
  <c r="BJ18" i="1"/>
  <c r="EI115" i="1"/>
  <c r="BJ115" i="1"/>
  <c r="EI160" i="1"/>
  <c r="BJ160" i="1"/>
  <c r="EI73" i="1"/>
  <c r="BJ73" i="1"/>
  <c r="EI87" i="1"/>
  <c r="BJ87" i="1"/>
  <c r="EI56" i="1"/>
  <c r="BJ56" i="1"/>
  <c r="EI25" i="1"/>
  <c r="BJ25" i="1"/>
  <c r="EI46" i="1"/>
  <c r="BJ46" i="1"/>
  <c r="EI50" i="1"/>
  <c r="BJ50" i="1"/>
  <c r="EI96" i="1"/>
  <c r="BJ96" i="1"/>
  <c r="EI141" i="1"/>
  <c r="BJ141" i="1"/>
  <c r="EI183" i="1"/>
  <c r="BJ183" i="1"/>
  <c r="EI186" i="1"/>
  <c r="BJ186" i="1"/>
  <c r="EI188" i="1"/>
  <c r="BJ188" i="1"/>
  <c r="BE149" i="1"/>
  <c r="BE176" i="1"/>
  <c r="BE145" i="1"/>
  <c r="BE174" i="1"/>
  <c r="BE185" i="1"/>
  <c r="BE190" i="1"/>
  <c r="BE178" i="1"/>
  <c r="BE24" i="1"/>
  <c r="BE81" i="1"/>
  <c r="BE30" i="1"/>
  <c r="BE2" i="1"/>
  <c r="BE59" i="1"/>
  <c r="BE125" i="1"/>
  <c r="BE64" i="1"/>
  <c r="BE173" i="1"/>
  <c r="BE138" i="1"/>
  <c r="BE89" i="1"/>
  <c r="BE135" i="1"/>
  <c r="BE105" i="1"/>
  <c r="BE95" i="1"/>
  <c r="BE182" i="1"/>
  <c r="BE133" i="1"/>
  <c r="BE120" i="1"/>
  <c r="BE97" i="1"/>
  <c r="BE168" i="1"/>
  <c r="BE39" i="1"/>
  <c r="BE112" i="1"/>
  <c r="BE191" i="1"/>
  <c r="BE82" i="1"/>
  <c r="BE169" i="1"/>
  <c r="BE58" i="1"/>
  <c r="BE77" i="1"/>
  <c r="BE154" i="1"/>
  <c r="BE38" i="1"/>
  <c r="BE86" i="1"/>
  <c r="BE17" i="1"/>
  <c r="BE55" i="1"/>
  <c r="BE6" i="1"/>
  <c r="BE159" i="1"/>
  <c r="BE28" i="1"/>
  <c r="BE110" i="1"/>
  <c r="EI189" i="1"/>
  <c r="BJ189" i="1"/>
  <c r="EI43" i="1"/>
  <c r="BJ43" i="1"/>
  <c r="EI16" i="1"/>
  <c r="BJ16" i="1"/>
  <c r="EI91" i="1"/>
  <c r="BJ91" i="1"/>
  <c r="EI108" i="1"/>
  <c r="BJ108" i="1"/>
  <c r="EI49" i="1"/>
  <c r="BJ49" i="1"/>
  <c r="EI129" i="1"/>
  <c r="BJ129" i="1"/>
  <c r="EI155" i="1"/>
  <c r="BJ155" i="1"/>
  <c r="EI130" i="1"/>
  <c r="BJ130" i="1"/>
  <c r="EI36" i="1"/>
  <c r="BJ36" i="1"/>
  <c r="EI147" i="1"/>
  <c r="BJ147" i="1"/>
  <c r="EI148" i="1"/>
  <c r="BJ148" i="1"/>
  <c r="EI99" i="1"/>
  <c r="BJ99" i="1"/>
  <c r="EI8" i="1"/>
  <c r="BJ8" i="1"/>
  <c r="EI84" i="1"/>
  <c r="BJ84" i="1"/>
  <c r="EI35" i="1"/>
  <c r="BJ35" i="1"/>
  <c r="EI90" i="1"/>
  <c r="BJ90" i="1"/>
  <c r="EI13" i="1"/>
  <c r="BJ13" i="1"/>
  <c r="EI37" i="1"/>
  <c r="BJ37" i="1"/>
  <c r="EI165" i="1"/>
  <c r="BJ165" i="1"/>
  <c r="EI70" i="1"/>
  <c r="BJ70" i="1"/>
  <c r="EI67" i="1"/>
  <c r="BJ67" i="1"/>
  <c r="EI163" i="1"/>
  <c r="BJ163" i="1"/>
  <c r="EI187" i="1"/>
  <c r="BJ187" i="1"/>
  <c r="EI134" i="1"/>
  <c r="BJ134" i="1"/>
  <c r="BE102" i="1"/>
  <c r="BE80" i="1"/>
  <c r="BE7" i="1"/>
  <c r="BE10" i="1"/>
  <c r="BE100" i="1"/>
  <c r="BE146" i="1"/>
  <c r="BE33" i="1"/>
  <c r="BE29" i="1"/>
  <c r="BE164" i="1"/>
  <c r="BE79" i="1"/>
  <c r="BE57" i="1"/>
  <c r="BE83" i="1"/>
  <c r="BE32" i="1"/>
  <c r="BE142" i="1"/>
  <c r="BE132" i="1"/>
  <c r="BE167" i="1"/>
  <c r="BE22" i="1"/>
  <c r="BE177" i="1"/>
  <c r="BE180" i="1"/>
  <c r="BE113" i="1"/>
  <c r="BE98" i="1"/>
  <c r="BE52" i="1"/>
  <c r="BE109" i="1"/>
  <c r="BE121" i="1"/>
  <c r="BE181" i="1"/>
  <c r="EI133" i="1"/>
  <c r="BJ133" i="1"/>
  <c r="EI41" i="1"/>
  <c r="BJ41" i="1"/>
  <c r="EI166" i="1"/>
  <c r="BJ166" i="1"/>
  <c r="EI102" i="1"/>
  <c r="BJ102" i="1"/>
  <c r="EI32" i="1"/>
  <c r="BJ32" i="1"/>
  <c r="EI149" i="1"/>
  <c r="BJ149" i="1"/>
  <c r="EI190" i="1"/>
  <c r="BJ190" i="1"/>
  <c r="EI171" i="1"/>
  <c r="BJ171" i="1"/>
  <c r="EI120" i="1"/>
  <c r="BJ120" i="1"/>
  <c r="EI156" i="1"/>
  <c r="BJ156" i="1"/>
  <c r="EI80" i="1"/>
  <c r="BJ80" i="1"/>
  <c r="EI175" i="1"/>
  <c r="BJ175" i="1"/>
  <c r="EI176" i="1"/>
  <c r="BJ176" i="1"/>
  <c r="EI142" i="1"/>
  <c r="BJ142" i="1"/>
  <c r="EI178" i="1"/>
  <c r="BJ178" i="1"/>
  <c r="EI97" i="1"/>
  <c r="BJ97" i="1"/>
  <c r="EI7" i="1"/>
  <c r="BJ7" i="1"/>
  <c r="EI26" i="1"/>
  <c r="BJ26" i="1"/>
  <c r="EI72" i="1"/>
  <c r="BJ72" i="1"/>
  <c r="EI114" i="1"/>
  <c r="BJ114" i="1"/>
  <c r="EI145" i="1"/>
  <c r="BJ145" i="1"/>
  <c r="EI132" i="1"/>
  <c r="BJ132" i="1"/>
  <c r="EI184" i="1"/>
  <c r="BJ184" i="1"/>
  <c r="EI10" i="1"/>
  <c r="BJ10" i="1"/>
  <c r="EI123" i="1"/>
  <c r="EI29" i="1"/>
  <c r="EI113" i="1"/>
  <c r="EI85" i="1"/>
  <c r="EI118" i="1"/>
  <c r="EI98" i="1"/>
  <c r="EI164" i="1"/>
  <c r="EI106" i="1"/>
  <c r="EI172" i="1"/>
  <c r="EI52" i="1"/>
  <c r="EI79" i="1"/>
  <c r="EI143" i="1"/>
  <c r="EI152" i="1"/>
  <c r="EI109" i="1"/>
  <c r="EI5" i="1"/>
  <c r="EI31" i="1"/>
  <c r="EI57" i="1"/>
  <c r="EI121" i="1"/>
  <c r="EI23" i="1"/>
  <c r="EI78" i="1"/>
  <c r="EI181" i="1"/>
  <c r="EI83" i="1"/>
  <c r="EI40" i="1"/>
  <c r="EI161" i="1"/>
  <c r="EI111" i="1"/>
  <c r="EI15" i="1"/>
  <c r="EI20" i="1"/>
  <c r="EI75" i="1"/>
  <c r="EI104" i="1"/>
  <c r="EI126" i="1"/>
  <c r="EI94" i="1"/>
  <c r="EI76" i="1"/>
  <c r="EI65" i="1"/>
  <c r="EI122" i="1"/>
  <c r="EI54" i="1"/>
  <c r="EI103" i="1"/>
  <c r="EI117" i="1"/>
  <c r="EI137" i="1"/>
  <c r="EI88" i="1"/>
  <c r="EI27" i="1"/>
  <c r="EI11" i="1"/>
  <c r="EI45" i="1"/>
  <c r="EI21" i="1"/>
  <c r="EI128" i="1"/>
  <c r="EI47" i="1"/>
  <c r="EI60" i="1"/>
  <c r="EI144" i="1"/>
  <c r="EI9" i="1"/>
  <c r="EI153" i="1"/>
  <c r="EI68" i="1"/>
  <c r="EI48" i="1"/>
  <c r="EI92" i="1"/>
  <c r="EI74" i="1"/>
  <c r="EI116" i="1"/>
  <c r="EI162" i="1"/>
  <c r="EI170" i="1"/>
  <c r="EI119" i="1"/>
  <c r="EI69" i="1"/>
  <c r="EI158" i="1"/>
  <c r="EI71" i="1"/>
  <c r="EI44" i="1"/>
  <c r="EI139" i="1"/>
  <c r="EI107" i="1"/>
  <c r="EI14" i="1"/>
  <c r="EI66" i="1"/>
  <c r="EI62" i="1"/>
  <c r="EI53" i="1"/>
  <c r="EI42" i="1"/>
  <c r="EI193" i="1"/>
  <c r="EI12" i="1"/>
  <c r="EI151" i="1"/>
  <c r="EI136" i="1"/>
  <c r="DM195" i="1"/>
  <c r="C194" i="3" l="1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ER188" i="1" l="1"/>
  <c r="EQ188" i="1"/>
  <c r="EP188" i="1"/>
  <c r="ER187" i="1"/>
  <c r="EQ187" i="1"/>
  <c r="EP187" i="1"/>
  <c r="ER184" i="1"/>
  <c r="EQ184" i="1"/>
  <c r="EP184" i="1"/>
  <c r="ER177" i="1"/>
  <c r="EQ177" i="1"/>
  <c r="EP177" i="1"/>
  <c r="ER174" i="1"/>
  <c r="EQ174" i="1"/>
  <c r="EP174" i="1"/>
  <c r="ER166" i="1"/>
  <c r="EQ166" i="1"/>
  <c r="EP166" i="1"/>
  <c r="EN188" i="1"/>
  <c r="EN187" i="1"/>
  <c r="EN184" i="1"/>
  <c r="EN177" i="1"/>
  <c r="EN174" i="1"/>
  <c r="EN166" i="1"/>
  <c r="DA195" i="1" l="1"/>
  <c r="D194" i="5"/>
  <c r="E194" i="5" s="1" a="1"/>
  <c r="E194" i="5" s="1"/>
  <c r="F194" i="5" s="1"/>
  <c r="D193" i="5"/>
  <c r="E193" i="5" s="1" a="1"/>
  <c r="E193" i="5" s="1"/>
  <c r="F193" i="5" s="1"/>
  <c r="D192" i="5"/>
  <c r="E192" i="5" s="1" a="1"/>
  <c r="E192" i="5" s="1"/>
  <c r="F192" i="5" s="1"/>
  <c r="D191" i="5"/>
  <c r="E191" i="5" s="1" a="1"/>
  <c r="E191" i="5" s="1"/>
  <c r="F191" i="5" s="1"/>
  <c r="D190" i="5"/>
  <c r="E190" i="5" s="1" a="1"/>
  <c r="E190" i="5" s="1"/>
  <c r="F190" i="5" s="1"/>
  <c r="D189" i="5"/>
  <c r="E189" i="5" s="1" a="1"/>
  <c r="E189" i="5" s="1"/>
  <c r="F189" i="5" s="1"/>
  <c r="D188" i="5"/>
  <c r="E188" i="5" s="1" a="1"/>
  <c r="E188" i="5" s="1"/>
  <c r="F188" i="5" s="1"/>
  <c r="D187" i="5"/>
  <c r="E187" i="5" s="1" a="1"/>
  <c r="E187" i="5" s="1"/>
  <c r="F187" i="5" s="1"/>
  <c r="D186" i="5"/>
  <c r="E186" i="5" s="1" a="1"/>
  <c r="E186" i="5" s="1"/>
  <c r="F186" i="5" s="1"/>
  <c r="D185" i="5"/>
  <c r="E185" i="5" s="1" a="1"/>
  <c r="E185" i="5" s="1"/>
  <c r="F185" i="5" s="1"/>
  <c r="D184" i="5"/>
  <c r="E184" i="5" s="1" a="1"/>
  <c r="E184" i="5" s="1"/>
  <c r="F184" i="5" s="1"/>
  <c r="D183" i="5"/>
  <c r="E183" i="5" s="1" a="1"/>
  <c r="E183" i="5" s="1"/>
  <c r="F183" i="5" s="1"/>
  <c r="D182" i="5"/>
  <c r="E182" i="5" s="1" a="1"/>
  <c r="E182" i="5" s="1"/>
  <c r="F182" i="5" s="1"/>
  <c r="D181" i="5"/>
  <c r="E181" i="5" s="1" a="1"/>
  <c r="E181" i="5" s="1"/>
  <c r="F181" i="5" s="1"/>
  <c r="D180" i="5"/>
  <c r="E180" i="5" s="1" a="1"/>
  <c r="E180" i="5" s="1"/>
  <c r="F180" i="5" s="1"/>
  <c r="D179" i="5"/>
  <c r="E179" i="5" s="1" a="1"/>
  <c r="E179" i="5" s="1"/>
  <c r="F179" i="5" s="1"/>
  <c r="D178" i="5"/>
  <c r="E178" i="5" s="1" a="1"/>
  <c r="E178" i="5" s="1"/>
  <c r="F178" i="5" s="1"/>
  <c r="D177" i="5"/>
  <c r="E177" i="5" s="1" a="1"/>
  <c r="E177" i="5" s="1"/>
  <c r="F177" i="5" s="1"/>
  <c r="D176" i="5"/>
  <c r="E176" i="5" s="1" a="1"/>
  <c r="E176" i="5" s="1"/>
  <c r="F176" i="5" s="1"/>
  <c r="D175" i="5"/>
  <c r="E175" i="5" s="1" a="1"/>
  <c r="E175" i="5" s="1"/>
  <c r="F175" i="5" s="1"/>
  <c r="D174" i="5"/>
  <c r="E174" i="5" s="1" a="1"/>
  <c r="E174" i="5" s="1"/>
  <c r="F174" i="5" s="1"/>
  <c r="D173" i="5"/>
  <c r="E173" i="5" s="1" a="1"/>
  <c r="E173" i="5" s="1"/>
  <c r="F173" i="5" s="1"/>
  <c r="D172" i="5"/>
  <c r="E172" i="5" s="1" a="1"/>
  <c r="E172" i="5" s="1"/>
  <c r="F172" i="5" s="1"/>
  <c r="D171" i="5"/>
  <c r="E171" i="5" s="1" a="1"/>
  <c r="E171" i="5" s="1"/>
  <c r="F171" i="5" s="1"/>
  <c r="D170" i="5"/>
  <c r="E170" i="5" s="1" a="1"/>
  <c r="E170" i="5" s="1"/>
  <c r="F170" i="5" s="1"/>
  <c r="D169" i="5"/>
  <c r="E169" i="5" s="1" a="1"/>
  <c r="E169" i="5" s="1"/>
  <c r="F169" i="5" s="1"/>
  <c r="D168" i="5"/>
  <c r="E168" i="5" s="1" a="1"/>
  <c r="E168" i="5" s="1"/>
  <c r="F168" i="5" s="1"/>
  <c r="D167" i="5"/>
  <c r="E167" i="5" s="1" a="1"/>
  <c r="E167" i="5" s="1"/>
  <c r="F167" i="5" s="1"/>
  <c r="D166" i="5"/>
  <c r="E166" i="5" s="1" a="1"/>
  <c r="E166" i="5" s="1"/>
  <c r="F166" i="5" s="1"/>
  <c r="D165" i="5"/>
  <c r="E165" i="5" s="1" a="1"/>
  <c r="E165" i="5" s="1"/>
  <c r="F165" i="5" s="1"/>
  <c r="D164" i="5"/>
  <c r="E164" i="5" s="1" a="1"/>
  <c r="E164" i="5" s="1"/>
  <c r="F164" i="5" s="1"/>
  <c r="D163" i="5"/>
  <c r="E163" i="5" s="1" a="1"/>
  <c r="E163" i="5" s="1"/>
  <c r="F163" i="5" s="1"/>
  <c r="D162" i="5"/>
  <c r="E162" i="5" s="1" a="1"/>
  <c r="E162" i="5" s="1"/>
  <c r="F162" i="5" s="1"/>
  <c r="D161" i="5"/>
  <c r="E161" i="5" s="1" a="1"/>
  <c r="E161" i="5" s="1"/>
  <c r="F161" i="5" s="1"/>
  <c r="D160" i="5"/>
  <c r="E160" i="5" s="1" a="1"/>
  <c r="E160" i="5" s="1"/>
  <c r="F160" i="5" s="1"/>
  <c r="D159" i="5"/>
  <c r="E159" i="5" s="1" a="1"/>
  <c r="E159" i="5" s="1"/>
  <c r="F159" i="5" s="1"/>
  <c r="D158" i="5"/>
  <c r="E158" i="5" s="1" a="1"/>
  <c r="E158" i="5" s="1"/>
  <c r="F158" i="5" s="1"/>
  <c r="D157" i="5"/>
  <c r="E157" i="5" s="1" a="1"/>
  <c r="E157" i="5" s="1"/>
  <c r="F157" i="5" s="1"/>
  <c r="D156" i="5"/>
  <c r="E156" i="5" s="1" a="1"/>
  <c r="E156" i="5" s="1"/>
  <c r="F156" i="5" s="1"/>
  <c r="D155" i="5"/>
  <c r="E155" i="5" s="1" a="1"/>
  <c r="E155" i="5" s="1"/>
  <c r="F155" i="5" s="1"/>
  <c r="D154" i="5"/>
  <c r="E154" i="5" s="1" a="1"/>
  <c r="E154" i="5" s="1"/>
  <c r="F154" i="5" s="1"/>
  <c r="D153" i="5"/>
  <c r="E153" i="5" s="1" a="1"/>
  <c r="E153" i="5" s="1"/>
  <c r="F153" i="5" s="1"/>
  <c r="D152" i="5"/>
  <c r="E152" i="5" s="1" a="1"/>
  <c r="E152" i="5" s="1"/>
  <c r="F152" i="5" s="1"/>
  <c r="D151" i="5"/>
  <c r="E151" i="5" s="1" a="1"/>
  <c r="E151" i="5" s="1"/>
  <c r="F151" i="5" s="1"/>
  <c r="D150" i="5"/>
  <c r="E150" i="5" s="1" a="1"/>
  <c r="E150" i="5" s="1"/>
  <c r="F150" i="5" s="1"/>
  <c r="D149" i="5"/>
  <c r="E149" i="5" s="1" a="1"/>
  <c r="E149" i="5" s="1"/>
  <c r="F149" i="5" s="1"/>
  <c r="D148" i="5"/>
  <c r="E148" i="5" s="1" a="1"/>
  <c r="E148" i="5" s="1"/>
  <c r="F148" i="5" s="1"/>
  <c r="D147" i="5"/>
  <c r="E147" i="5" s="1" a="1"/>
  <c r="E147" i="5" s="1"/>
  <c r="F147" i="5" s="1"/>
  <c r="D146" i="5"/>
  <c r="E146" i="5" s="1" a="1"/>
  <c r="E146" i="5" s="1"/>
  <c r="F146" i="5" s="1"/>
  <c r="D145" i="5"/>
  <c r="E145" i="5" s="1" a="1"/>
  <c r="E145" i="5" s="1"/>
  <c r="F145" i="5" s="1"/>
  <c r="D144" i="5"/>
  <c r="E144" i="5" s="1" a="1"/>
  <c r="E144" i="5" s="1"/>
  <c r="F144" i="5" s="1"/>
  <c r="D143" i="5"/>
  <c r="E143" i="5" s="1" a="1"/>
  <c r="E143" i="5" s="1"/>
  <c r="F143" i="5" s="1"/>
  <c r="D142" i="5"/>
  <c r="E142" i="5" s="1" a="1"/>
  <c r="E142" i="5" s="1"/>
  <c r="F142" i="5" s="1"/>
  <c r="D141" i="5"/>
  <c r="E141" i="5" s="1" a="1"/>
  <c r="E141" i="5" s="1"/>
  <c r="F141" i="5" s="1"/>
  <c r="D140" i="5"/>
  <c r="E140" i="5" s="1" a="1"/>
  <c r="E140" i="5" s="1"/>
  <c r="F140" i="5" s="1"/>
  <c r="D139" i="5"/>
  <c r="E139" i="5" s="1" a="1"/>
  <c r="E139" i="5" s="1"/>
  <c r="F139" i="5" s="1"/>
  <c r="D138" i="5"/>
  <c r="E138" i="5" s="1" a="1"/>
  <c r="E138" i="5" s="1"/>
  <c r="F138" i="5" s="1"/>
  <c r="D137" i="5"/>
  <c r="E137" i="5" s="1" a="1"/>
  <c r="E137" i="5" s="1"/>
  <c r="F137" i="5" s="1"/>
  <c r="D136" i="5"/>
  <c r="E136" i="5" s="1" a="1"/>
  <c r="E136" i="5" s="1"/>
  <c r="F136" i="5" s="1"/>
  <c r="D135" i="5"/>
  <c r="E135" i="5" s="1" a="1"/>
  <c r="E135" i="5" s="1"/>
  <c r="F135" i="5" s="1"/>
  <c r="D134" i="5"/>
  <c r="E134" i="5" s="1" a="1"/>
  <c r="E134" i="5" s="1"/>
  <c r="F134" i="5" s="1"/>
  <c r="D133" i="5"/>
  <c r="E133" i="5" s="1" a="1"/>
  <c r="E133" i="5" s="1"/>
  <c r="F133" i="5" s="1"/>
  <c r="D132" i="5"/>
  <c r="E132" i="5" s="1" a="1"/>
  <c r="E132" i="5" s="1"/>
  <c r="F132" i="5" s="1"/>
  <c r="D131" i="5"/>
  <c r="E131" i="5" s="1" a="1"/>
  <c r="E131" i="5" s="1"/>
  <c r="F131" i="5" s="1"/>
  <c r="D130" i="5"/>
  <c r="E130" i="5" s="1" a="1"/>
  <c r="E130" i="5" s="1"/>
  <c r="F130" i="5" s="1"/>
  <c r="D129" i="5"/>
  <c r="E129" i="5" s="1" a="1"/>
  <c r="E129" i="5" s="1"/>
  <c r="F129" i="5" s="1"/>
  <c r="D128" i="5"/>
  <c r="E128" i="5" s="1" a="1"/>
  <c r="E128" i="5" s="1"/>
  <c r="F128" i="5" s="1"/>
  <c r="D127" i="5"/>
  <c r="E127" i="5" s="1" a="1"/>
  <c r="E127" i="5" s="1"/>
  <c r="F127" i="5" s="1"/>
  <c r="D126" i="5"/>
  <c r="E126" i="5" s="1" a="1"/>
  <c r="E126" i="5" s="1"/>
  <c r="F126" i="5" s="1"/>
  <c r="D125" i="5"/>
  <c r="E125" i="5" s="1" a="1"/>
  <c r="E125" i="5" s="1"/>
  <c r="F125" i="5" s="1"/>
  <c r="D124" i="5"/>
  <c r="E124" i="5" s="1" a="1"/>
  <c r="E124" i="5" s="1"/>
  <c r="F124" i="5" s="1"/>
  <c r="D123" i="5"/>
  <c r="E123" i="5" s="1" a="1"/>
  <c r="E123" i="5" s="1"/>
  <c r="F123" i="5" s="1"/>
  <c r="D122" i="5"/>
  <c r="E122" i="5" s="1" a="1"/>
  <c r="E122" i="5" s="1"/>
  <c r="F122" i="5" s="1"/>
  <c r="D121" i="5"/>
  <c r="E121" i="5" s="1" a="1"/>
  <c r="E121" i="5" s="1"/>
  <c r="F121" i="5" s="1"/>
  <c r="D120" i="5"/>
  <c r="E120" i="5" s="1" a="1"/>
  <c r="E120" i="5" s="1"/>
  <c r="F120" i="5" s="1"/>
  <c r="D119" i="5"/>
  <c r="E119" i="5" s="1" a="1"/>
  <c r="E119" i="5" s="1"/>
  <c r="F119" i="5" s="1"/>
  <c r="D118" i="5"/>
  <c r="E118" i="5" s="1" a="1"/>
  <c r="E118" i="5" s="1"/>
  <c r="F118" i="5" s="1"/>
  <c r="D117" i="5"/>
  <c r="E117" i="5" s="1" a="1"/>
  <c r="E117" i="5" s="1"/>
  <c r="F117" i="5" s="1"/>
  <c r="D116" i="5"/>
  <c r="E116" i="5" s="1" a="1"/>
  <c r="E116" i="5" s="1"/>
  <c r="F116" i="5" s="1"/>
  <c r="D115" i="5"/>
  <c r="E115" i="5" s="1" a="1"/>
  <c r="E115" i="5" s="1"/>
  <c r="F115" i="5" s="1"/>
  <c r="D114" i="5"/>
  <c r="E114" i="5" s="1" a="1"/>
  <c r="E114" i="5" s="1"/>
  <c r="F114" i="5" s="1"/>
  <c r="D113" i="5"/>
  <c r="E113" i="5" s="1" a="1"/>
  <c r="E113" i="5" s="1"/>
  <c r="F113" i="5" s="1"/>
  <c r="D112" i="5"/>
  <c r="E112" i="5" s="1" a="1"/>
  <c r="E112" i="5" s="1"/>
  <c r="F112" i="5" s="1"/>
  <c r="D111" i="5"/>
  <c r="E111" i="5" s="1" a="1"/>
  <c r="E111" i="5" s="1"/>
  <c r="F111" i="5" s="1"/>
  <c r="D110" i="5"/>
  <c r="E110" i="5" s="1" a="1"/>
  <c r="E110" i="5" s="1"/>
  <c r="F110" i="5" s="1"/>
  <c r="D109" i="5"/>
  <c r="E109" i="5" s="1" a="1"/>
  <c r="E109" i="5" s="1"/>
  <c r="F109" i="5" s="1"/>
  <c r="D108" i="5"/>
  <c r="E108" i="5" s="1" a="1"/>
  <c r="E108" i="5" s="1"/>
  <c r="F108" i="5" s="1"/>
  <c r="D107" i="5"/>
  <c r="E107" i="5" s="1" a="1"/>
  <c r="E107" i="5" s="1"/>
  <c r="F107" i="5" s="1"/>
  <c r="D106" i="5"/>
  <c r="E106" i="5" s="1" a="1"/>
  <c r="E106" i="5" s="1"/>
  <c r="F106" i="5" s="1"/>
  <c r="D105" i="5"/>
  <c r="E105" i="5" s="1" a="1"/>
  <c r="E105" i="5" s="1"/>
  <c r="F105" i="5" s="1"/>
  <c r="D104" i="5"/>
  <c r="E104" i="5" s="1" a="1"/>
  <c r="E104" i="5" s="1"/>
  <c r="F104" i="5" s="1"/>
  <c r="D103" i="5"/>
  <c r="E103" i="5" s="1" a="1"/>
  <c r="E103" i="5" s="1"/>
  <c r="F103" i="5" s="1"/>
  <c r="D102" i="5"/>
  <c r="E102" i="5" s="1" a="1"/>
  <c r="E102" i="5" s="1"/>
  <c r="F102" i="5" s="1"/>
  <c r="D101" i="5"/>
  <c r="E101" i="5" s="1" a="1"/>
  <c r="E101" i="5" s="1"/>
  <c r="F101" i="5" s="1"/>
  <c r="D100" i="5"/>
  <c r="E100" i="5" s="1" a="1"/>
  <c r="E100" i="5" s="1"/>
  <c r="F100" i="5" s="1"/>
  <c r="D99" i="5"/>
  <c r="E99" i="5" s="1" a="1"/>
  <c r="E99" i="5" s="1"/>
  <c r="F99" i="5" s="1"/>
  <c r="D98" i="5"/>
  <c r="E98" i="5" s="1" a="1"/>
  <c r="E98" i="5" s="1"/>
  <c r="F98" i="5" s="1"/>
  <c r="D97" i="5"/>
  <c r="E97" i="5" s="1" a="1"/>
  <c r="E97" i="5" s="1"/>
  <c r="F97" i="5" s="1"/>
  <c r="D96" i="5"/>
  <c r="E96" i="5" s="1" a="1"/>
  <c r="E96" i="5" s="1"/>
  <c r="F96" i="5" s="1"/>
  <c r="D95" i="5"/>
  <c r="E95" i="5" s="1" a="1"/>
  <c r="E95" i="5" s="1"/>
  <c r="F95" i="5" s="1"/>
  <c r="D94" i="5"/>
  <c r="E94" i="5" s="1" a="1"/>
  <c r="E94" i="5" s="1"/>
  <c r="F94" i="5" s="1"/>
  <c r="D93" i="5"/>
  <c r="E93" i="5" s="1" a="1"/>
  <c r="E93" i="5" s="1"/>
  <c r="F93" i="5" s="1"/>
  <c r="D92" i="5"/>
  <c r="E92" i="5" s="1" a="1"/>
  <c r="E92" i="5" s="1"/>
  <c r="F92" i="5" s="1"/>
  <c r="D91" i="5"/>
  <c r="E91" i="5" s="1" a="1"/>
  <c r="E91" i="5" s="1"/>
  <c r="F91" i="5" s="1"/>
  <c r="D90" i="5"/>
  <c r="E90" i="5" s="1" a="1"/>
  <c r="E90" i="5" s="1"/>
  <c r="F90" i="5" s="1"/>
  <c r="D89" i="5"/>
  <c r="E89" i="5" s="1" a="1"/>
  <c r="E89" i="5" s="1"/>
  <c r="F89" i="5" s="1"/>
  <c r="D88" i="5"/>
  <c r="E88" i="5" s="1" a="1"/>
  <c r="E88" i="5" s="1"/>
  <c r="F88" i="5" s="1"/>
  <c r="D87" i="5"/>
  <c r="E87" i="5" s="1" a="1"/>
  <c r="E87" i="5" s="1"/>
  <c r="F87" i="5" s="1"/>
  <c r="D86" i="5"/>
  <c r="E86" i="5" s="1" a="1"/>
  <c r="E86" i="5" s="1"/>
  <c r="F86" i="5" s="1"/>
  <c r="D85" i="5"/>
  <c r="E85" i="5" s="1" a="1"/>
  <c r="E85" i="5" s="1"/>
  <c r="F85" i="5" s="1"/>
  <c r="D84" i="5"/>
  <c r="E84" i="5" s="1" a="1"/>
  <c r="E84" i="5" s="1"/>
  <c r="F84" i="5" s="1"/>
  <c r="D83" i="5"/>
  <c r="E83" i="5" s="1" a="1"/>
  <c r="E83" i="5" s="1"/>
  <c r="F83" i="5" s="1"/>
  <c r="D82" i="5"/>
  <c r="E82" i="5" s="1" a="1"/>
  <c r="E82" i="5" s="1"/>
  <c r="F82" i="5" s="1"/>
  <c r="D81" i="5"/>
  <c r="E81" i="5" s="1" a="1"/>
  <c r="E81" i="5" s="1"/>
  <c r="F81" i="5" s="1"/>
  <c r="D80" i="5"/>
  <c r="E80" i="5" s="1" a="1"/>
  <c r="E80" i="5" s="1"/>
  <c r="F80" i="5" s="1"/>
  <c r="D79" i="5"/>
  <c r="E79" i="5" s="1" a="1"/>
  <c r="E79" i="5" s="1"/>
  <c r="F79" i="5" s="1"/>
  <c r="D78" i="5"/>
  <c r="E78" i="5" s="1" a="1"/>
  <c r="E78" i="5" s="1"/>
  <c r="F78" i="5" s="1"/>
  <c r="D77" i="5"/>
  <c r="E77" i="5" s="1" a="1"/>
  <c r="E77" i="5" s="1"/>
  <c r="F77" i="5" s="1"/>
  <c r="D76" i="5"/>
  <c r="E76" i="5" s="1" a="1"/>
  <c r="E76" i="5" s="1"/>
  <c r="F76" i="5" s="1"/>
  <c r="D75" i="5"/>
  <c r="E75" i="5" s="1" a="1"/>
  <c r="E75" i="5" s="1"/>
  <c r="F75" i="5" s="1"/>
  <c r="D74" i="5"/>
  <c r="E74" i="5" s="1" a="1"/>
  <c r="E74" i="5" s="1"/>
  <c r="F74" i="5" s="1"/>
  <c r="D73" i="5"/>
  <c r="E73" i="5" s="1" a="1"/>
  <c r="E73" i="5" s="1"/>
  <c r="F73" i="5" s="1"/>
  <c r="D72" i="5"/>
  <c r="E72" i="5" s="1" a="1"/>
  <c r="E72" i="5" s="1"/>
  <c r="F72" i="5" s="1"/>
  <c r="D71" i="5"/>
  <c r="E71" i="5" s="1" a="1"/>
  <c r="E71" i="5" s="1"/>
  <c r="F71" i="5" s="1"/>
  <c r="D70" i="5"/>
  <c r="E70" i="5" s="1" a="1"/>
  <c r="E70" i="5" s="1"/>
  <c r="F70" i="5" s="1"/>
  <c r="D69" i="5"/>
  <c r="E69" i="5" s="1" a="1"/>
  <c r="E69" i="5" s="1"/>
  <c r="F69" i="5" s="1"/>
  <c r="D68" i="5"/>
  <c r="E68" i="5" s="1" a="1"/>
  <c r="E68" i="5" s="1"/>
  <c r="F68" i="5" s="1"/>
  <c r="D67" i="5"/>
  <c r="E67" i="5" s="1" a="1"/>
  <c r="E67" i="5" s="1"/>
  <c r="F67" i="5" s="1"/>
  <c r="D66" i="5"/>
  <c r="E66" i="5" s="1" a="1"/>
  <c r="E66" i="5" s="1"/>
  <c r="F66" i="5" s="1"/>
  <c r="D65" i="5"/>
  <c r="E65" i="5" s="1" a="1"/>
  <c r="E65" i="5" s="1"/>
  <c r="F65" i="5" s="1"/>
  <c r="D64" i="5"/>
  <c r="E64" i="5" s="1" a="1"/>
  <c r="E64" i="5" s="1"/>
  <c r="F64" i="5" s="1"/>
  <c r="D63" i="5"/>
  <c r="E63" i="5" s="1" a="1"/>
  <c r="E63" i="5" s="1"/>
  <c r="F63" i="5" s="1"/>
  <c r="D62" i="5"/>
  <c r="E62" i="5" s="1" a="1"/>
  <c r="E62" i="5" s="1"/>
  <c r="F62" i="5" s="1"/>
  <c r="D61" i="5"/>
  <c r="E61" i="5" s="1" a="1"/>
  <c r="E61" i="5" s="1"/>
  <c r="F61" i="5" s="1"/>
  <c r="D60" i="5"/>
  <c r="E60" i="5" s="1" a="1"/>
  <c r="E60" i="5" s="1"/>
  <c r="F60" i="5" s="1"/>
  <c r="D59" i="5"/>
  <c r="E59" i="5" s="1" a="1"/>
  <c r="E59" i="5" s="1"/>
  <c r="F59" i="5" s="1"/>
  <c r="D58" i="5"/>
  <c r="E58" i="5" s="1" a="1"/>
  <c r="E58" i="5" s="1"/>
  <c r="F58" i="5" s="1"/>
  <c r="D57" i="5"/>
  <c r="E57" i="5" s="1" a="1"/>
  <c r="E57" i="5" s="1"/>
  <c r="F57" i="5" s="1"/>
  <c r="D56" i="5"/>
  <c r="E56" i="5" s="1" a="1"/>
  <c r="E56" i="5" s="1"/>
  <c r="F56" i="5" s="1"/>
  <c r="D55" i="5"/>
  <c r="E55" i="5" s="1" a="1"/>
  <c r="E55" i="5" s="1"/>
  <c r="F55" i="5" s="1"/>
  <c r="D54" i="5"/>
  <c r="E54" i="5" s="1" a="1"/>
  <c r="E54" i="5" s="1"/>
  <c r="F54" i="5" s="1"/>
  <c r="D53" i="5"/>
  <c r="E53" i="5" s="1" a="1"/>
  <c r="E53" i="5" s="1"/>
  <c r="F53" i="5" s="1"/>
  <c r="D52" i="5"/>
  <c r="E52" i="5" s="1" a="1"/>
  <c r="E52" i="5" s="1"/>
  <c r="F52" i="5" s="1"/>
  <c r="D51" i="5"/>
  <c r="E51" i="5" s="1" a="1"/>
  <c r="E51" i="5" s="1"/>
  <c r="F51" i="5" s="1"/>
  <c r="D50" i="5"/>
  <c r="E50" i="5" s="1" a="1"/>
  <c r="E50" i="5" s="1"/>
  <c r="F50" i="5" s="1"/>
  <c r="D49" i="5"/>
  <c r="E49" i="5" s="1" a="1"/>
  <c r="E49" i="5" s="1"/>
  <c r="F49" i="5" s="1"/>
  <c r="D48" i="5"/>
  <c r="E48" i="5" s="1" a="1"/>
  <c r="E48" i="5" s="1"/>
  <c r="F48" i="5" s="1"/>
  <c r="D47" i="5"/>
  <c r="E47" i="5" s="1" a="1"/>
  <c r="E47" i="5" s="1"/>
  <c r="F47" i="5" s="1"/>
  <c r="D46" i="5"/>
  <c r="E46" i="5" s="1" a="1"/>
  <c r="E46" i="5" s="1"/>
  <c r="F46" i="5" s="1"/>
  <c r="D45" i="5"/>
  <c r="E45" i="5" s="1" a="1"/>
  <c r="E45" i="5" s="1"/>
  <c r="F45" i="5" s="1"/>
  <c r="D44" i="5"/>
  <c r="E44" i="5" s="1" a="1"/>
  <c r="E44" i="5" s="1"/>
  <c r="F44" i="5" s="1"/>
  <c r="D43" i="5"/>
  <c r="E43" i="5" s="1" a="1"/>
  <c r="E43" i="5" s="1"/>
  <c r="F43" i="5" s="1"/>
  <c r="D42" i="5"/>
  <c r="E42" i="5" s="1" a="1"/>
  <c r="E42" i="5" s="1"/>
  <c r="F42" i="5" s="1"/>
  <c r="D41" i="5"/>
  <c r="E41" i="5" s="1" a="1"/>
  <c r="E41" i="5" s="1"/>
  <c r="F41" i="5" s="1"/>
  <c r="D40" i="5"/>
  <c r="E40" i="5" s="1" a="1"/>
  <c r="E40" i="5" s="1"/>
  <c r="F40" i="5" s="1"/>
  <c r="D39" i="5"/>
  <c r="E39" i="5" s="1" a="1"/>
  <c r="E39" i="5" s="1"/>
  <c r="F39" i="5" s="1"/>
  <c r="D38" i="5"/>
  <c r="E38" i="5" s="1" a="1"/>
  <c r="E38" i="5" s="1"/>
  <c r="F38" i="5" s="1"/>
  <c r="D37" i="5"/>
  <c r="E37" i="5" s="1" a="1"/>
  <c r="E37" i="5" s="1"/>
  <c r="F37" i="5" s="1"/>
  <c r="D36" i="5"/>
  <c r="E36" i="5" s="1" a="1"/>
  <c r="E36" i="5" s="1"/>
  <c r="F36" i="5" s="1"/>
  <c r="D35" i="5"/>
  <c r="E35" i="5" s="1" a="1"/>
  <c r="E35" i="5" s="1"/>
  <c r="F35" i="5" s="1"/>
  <c r="D34" i="5"/>
  <c r="E34" i="5" s="1" a="1"/>
  <c r="E34" i="5" s="1"/>
  <c r="F34" i="5" s="1"/>
  <c r="D33" i="5"/>
  <c r="E33" i="5" s="1" a="1"/>
  <c r="E33" i="5" s="1"/>
  <c r="F33" i="5" s="1"/>
  <c r="D32" i="5"/>
  <c r="E32" i="5" s="1" a="1"/>
  <c r="E32" i="5" s="1"/>
  <c r="F32" i="5" s="1"/>
  <c r="D31" i="5"/>
  <c r="E31" i="5" s="1" a="1"/>
  <c r="E31" i="5" s="1"/>
  <c r="F31" i="5" s="1"/>
  <c r="D30" i="5"/>
  <c r="E30" i="5" s="1" a="1"/>
  <c r="E30" i="5" s="1"/>
  <c r="F30" i="5" s="1"/>
  <c r="D29" i="5"/>
  <c r="E29" i="5" s="1" a="1"/>
  <c r="E29" i="5" s="1"/>
  <c r="F29" i="5" s="1"/>
  <c r="D28" i="5"/>
  <c r="E28" i="5" s="1" a="1"/>
  <c r="E28" i="5" s="1"/>
  <c r="F28" i="5" s="1"/>
  <c r="D27" i="5"/>
  <c r="E27" i="5" s="1" a="1"/>
  <c r="E27" i="5" s="1"/>
  <c r="F27" i="5" s="1"/>
  <c r="D26" i="5"/>
  <c r="E26" i="5" s="1" a="1"/>
  <c r="E26" i="5" s="1"/>
  <c r="F26" i="5" s="1"/>
  <c r="D25" i="5"/>
  <c r="E25" i="5" s="1" a="1"/>
  <c r="E25" i="5" s="1"/>
  <c r="F25" i="5" s="1"/>
  <c r="D24" i="5"/>
  <c r="E24" i="5" s="1" a="1"/>
  <c r="E24" i="5" s="1"/>
  <c r="F24" i="5" s="1"/>
  <c r="D23" i="5"/>
  <c r="E23" i="5" s="1" a="1"/>
  <c r="E23" i="5" s="1"/>
  <c r="F23" i="5" s="1"/>
  <c r="D22" i="5"/>
  <c r="E22" i="5" s="1" a="1"/>
  <c r="E22" i="5" s="1"/>
  <c r="F22" i="5" s="1"/>
  <c r="D21" i="5"/>
  <c r="E21" i="5" s="1" a="1"/>
  <c r="E21" i="5" s="1"/>
  <c r="F21" i="5" s="1"/>
  <c r="D20" i="5"/>
  <c r="E20" i="5" s="1" a="1"/>
  <c r="E20" i="5" s="1"/>
  <c r="F20" i="5" s="1"/>
  <c r="D19" i="5"/>
  <c r="E19" i="5" s="1" a="1"/>
  <c r="E19" i="5" s="1"/>
  <c r="F19" i="5" s="1"/>
  <c r="D18" i="5"/>
  <c r="E18" i="5" s="1" a="1"/>
  <c r="E18" i="5" s="1"/>
  <c r="F18" i="5" s="1"/>
  <c r="D17" i="5"/>
  <c r="E17" i="5" s="1" a="1"/>
  <c r="E17" i="5" s="1"/>
  <c r="F17" i="5" s="1"/>
  <c r="D16" i="5"/>
  <c r="E16" i="5" s="1" a="1"/>
  <c r="E16" i="5" s="1"/>
  <c r="F16" i="5" s="1"/>
  <c r="D15" i="5"/>
  <c r="E15" i="5" s="1" a="1"/>
  <c r="E15" i="5" s="1"/>
  <c r="F15" i="5" s="1"/>
  <c r="D14" i="5"/>
  <c r="E14" i="5" s="1" a="1"/>
  <c r="E14" i="5" s="1"/>
  <c r="F14" i="5" s="1"/>
  <c r="D13" i="5"/>
  <c r="E13" i="5" s="1" a="1"/>
  <c r="E13" i="5" s="1"/>
  <c r="F13" i="5" s="1"/>
  <c r="D12" i="5"/>
  <c r="E12" i="5" s="1" a="1"/>
  <c r="E12" i="5" s="1"/>
  <c r="F12" i="5" s="1"/>
  <c r="D11" i="5"/>
  <c r="E11" i="5" s="1" a="1"/>
  <c r="E11" i="5" s="1"/>
  <c r="F11" i="5" s="1"/>
  <c r="D10" i="5"/>
  <c r="E10" i="5" s="1" a="1"/>
  <c r="E10" i="5" s="1"/>
  <c r="F10" i="5" s="1"/>
  <c r="D9" i="5"/>
  <c r="E9" i="5" s="1" a="1"/>
  <c r="E9" i="5" s="1"/>
  <c r="F9" i="5" s="1"/>
  <c r="D8" i="5"/>
  <c r="E8" i="5" s="1" a="1"/>
  <c r="E8" i="5" s="1"/>
  <c r="F8" i="5" s="1"/>
  <c r="D7" i="5"/>
  <c r="E7" i="5" s="1" a="1"/>
  <c r="E7" i="5" s="1"/>
  <c r="F7" i="5" s="1"/>
  <c r="D6" i="5"/>
  <c r="E6" i="5" s="1" a="1"/>
  <c r="E6" i="5" s="1"/>
  <c r="F6" i="5" s="1"/>
  <c r="D5" i="5"/>
  <c r="E5" i="5" s="1" a="1"/>
  <c r="E5" i="5" s="1"/>
  <c r="F5" i="5" s="1"/>
  <c r="D4" i="5"/>
  <c r="E4" i="5" s="1" a="1"/>
  <c r="E4" i="5" s="1"/>
  <c r="F4" i="5" s="1"/>
  <c r="D3" i="5"/>
  <c r="E3" i="5" s="1" a="1"/>
  <c r="E3" i="5" s="1"/>
  <c r="F3" i="5" s="1"/>
  <c r="D2" i="5"/>
  <c r="E2" i="5" s="1" a="1"/>
  <c r="E2" i="5" s="1"/>
  <c r="F2" i="5" s="1"/>
  <c r="D194" i="3" l="1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194" i="2" l="1"/>
  <c r="D194" i="2" s="1"/>
  <c r="C193" i="2"/>
  <c r="D193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C186" i="2"/>
  <c r="D186" i="2" s="1"/>
  <c r="C185" i="2"/>
  <c r="D185" i="2" s="1"/>
  <c r="C184" i="2"/>
  <c r="D184" i="2" s="1"/>
  <c r="C183" i="2"/>
  <c r="D183" i="2" s="1"/>
  <c r="C182" i="2"/>
  <c r="D182" i="2" s="1"/>
  <c r="C181" i="2"/>
  <c r="D181" i="2" s="1"/>
  <c r="C180" i="2"/>
  <c r="D180" i="2" s="1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D169" i="2" s="1"/>
  <c r="C168" i="2"/>
  <c r="D168" i="2" s="1"/>
  <c r="C167" i="2"/>
  <c r="D167" i="2" s="1"/>
  <c r="C166" i="2"/>
  <c r="D166" i="2" s="1"/>
  <c r="C165" i="2"/>
  <c r="D165" i="2" s="1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C154" i="2"/>
  <c r="D154" i="2" s="1"/>
  <c r="C153" i="2"/>
  <c r="D153" i="2" s="1"/>
  <c r="C152" i="2"/>
  <c r="D152" i="2" s="1"/>
  <c r="C151" i="2"/>
  <c r="D151" i="2" s="1"/>
  <c r="C150" i="2"/>
  <c r="D150" i="2" s="1"/>
  <c r="C149" i="2"/>
  <c r="D149" i="2" s="1"/>
  <c r="C148" i="2"/>
  <c r="D148" i="2" s="1"/>
  <c r="C147" i="2"/>
  <c r="D147" i="2" s="1"/>
  <c r="C146" i="2"/>
  <c r="D146" i="2" s="1"/>
  <c r="C145" i="2"/>
  <c r="D145" i="2" s="1"/>
  <c r="C144" i="2"/>
  <c r="D144" i="2" s="1"/>
  <c r="C143" i="2"/>
  <c r="D143" i="2" s="1"/>
  <c r="C142" i="2"/>
  <c r="D142" i="2" s="1"/>
  <c r="C141" i="2"/>
  <c r="D141" i="2" s="1"/>
  <c r="C140" i="2"/>
  <c r="D140" i="2" s="1"/>
  <c r="C139" i="2"/>
  <c r="D139" i="2" s="1"/>
  <c r="C138" i="2"/>
  <c r="D138" i="2" s="1"/>
  <c r="C137" i="2"/>
  <c r="D137" i="2" s="1"/>
  <c r="C136" i="2"/>
  <c r="D136" i="2" s="1"/>
  <c r="C135" i="2"/>
  <c r="D135" i="2" s="1"/>
  <c r="C134" i="2"/>
  <c r="D134" i="2" s="1"/>
  <c r="C133" i="2"/>
  <c r="D133" i="2" s="1"/>
  <c r="C132" i="2"/>
  <c r="D132" i="2" s="1"/>
  <c r="C131" i="2"/>
  <c r="D131" i="2" s="1"/>
  <c r="C130" i="2"/>
  <c r="D130" i="2" s="1"/>
  <c r="C129" i="2"/>
  <c r="D129" i="2" s="1"/>
  <c r="C128" i="2"/>
  <c r="D128" i="2" s="1"/>
  <c r="C127" i="2"/>
  <c r="D127" i="2" s="1"/>
  <c r="C126" i="2"/>
  <c r="D126" i="2" s="1"/>
  <c r="C125" i="2"/>
  <c r="D125" i="2" s="1"/>
  <c r="C124" i="2"/>
  <c r="D124" i="2" s="1"/>
  <c r="C123" i="2"/>
  <c r="D123" i="2" s="1"/>
  <c r="C122" i="2"/>
  <c r="D122" i="2" s="1"/>
  <c r="C121" i="2"/>
  <c r="D121" i="2" s="1"/>
  <c r="C120" i="2"/>
  <c r="D120" i="2" s="1"/>
  <c r="C119" i="2"/>
  <c r="D119" i="2" s="1"/>
  <c r="C118" i="2"/>
  <c r="D118" i="2" s="1"/>
  <c r="C117" i="2"/>
  <c r="D117" i="2" s="1"/>
  <c r="C116" i="2"/>
  <c r="D116" i="2" s="1"/>
  <c r="C115" i="2"/>
  <c r="D115" i="2" s="1"/>
  <c r="C114" i="2"/>
  <c r="D114" i="2" s="1"/>
  <c r="C113" i="2"/>
  <c r="D113" i="2" s="1"/>
  <c r="C112" i="2"/>
  <c r="D112" i="2" s="1"/>
  <c r="C111" i="2"/>
  <c r="D111" i="2" s="1"/>
  <c r="C110" i="2"/>
  <c r="D110" i="2" s="1"/>
  <c r="C109" i="2"/>
  <c r="D109" i="2" s="1"/>
  <c r="C108" i="2"/>
  <c r="D108" i="2" s="1"/>
  <c r="C107" i="2"/>
  <c r="D107" i="2" s="1"/>
  <c r="C106" i="2"/>
  <c r="D106" i="2" s="1"/>
  <c r="C105" i="2"/>
  <c r="D105" i="2" s="1"/>
  <c r="C104" i="2"/>
  <c r="D104" i="2" s="1"/>
  <c r="C103" i="2"/>
  <c r="D103" i="2" s="1"/>
  <c r="C102" i="2"/>
  <c r="D102" i="2" s="1"/>
  <c r="C101" i="2"/>
  <c r="D101" i="2" s="1"/>
  <c r="C100" i="2"/>
  <c r="D100" i="2" s="1"/>
  <c r="C99" i="2"/>
  <c r="D99" i="2" s="1"/>
  <c r="C98" i="2"/>
  <c r="D98" i="2" s="1"/>
  <c r="C97" i="2"/>
  <c r="D97" i="2" s="1"/>
  <c r="C96" i="2"/>
  <c r="D96" i="2" s="1"/>
  <c r="C95" i="2"/>
  <c r="D95" i="2" s="1"/>
  <c r="C94" i="2"/>
  <c r="D94" i="2" s="1"/>
  <c r="C93" i="2"/>
  <c r="D93" i="2" s="1"/>
  <c r="C92" i="2"/>
  <c r="D92" i="2" s="1"/>
  <c r="C91" i="2"/>
  <c r="D91" i="2" s="1"/>
  <c r="C90" i="2"/>
  <c r="D90" i="2" s="1"/>
  <c r="C89" i="2"/>
  <c r="D89" i="2" s="1"/>
  <c r="C88" i="2"/>
  <c r="D88" i="2" s="1"/>
  <c r="C87" i="2"/>
  <c r="D87" i="2" s="1"/>
  <c r="C86" i="2"/>
  <c r="D86" i="2" s="1"/>
  <c r="C85" i="2"/>
  <c r="D85" i="2" s="1"/>
  <c r="C84" i="2"/>
  <c r="D84" i="2" s="1"/>
  <c r="C83" i="2"/>
  <c r="D83" i="2" s="1"/>
  <c r="C82" i="2"/>
  <c r="D82" i="2" s="1"/>
  <c r="C81" i="2"/>
  <c r="D81" i="2" s="1"/>
  <c r="C80" i="2"/>
  <c r="D80" i="2" s="1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D72" i="2" s="1"/>
  <c r="C71" i="2"/>
  <c r="D71" i="2" s="1"/>
  <c r="C70" i="2"/>
  <c r="D70" i="2" s="1"/>
  <c r="C69" i="2"/>
  <c r="D69" i="2" s="1"/>
  <c r="C68" i="2"/>
  <c r="D68" i="2" s="1"/>
  <c r="C67" i="2"/>
  <c r="D67" i="2" s="1"/>
  <c r="C66" i="2"/>
  <c r="D66" i="2" s="1"/>
  <c r="C65" i="2"/>
  <c r="D65" i="2" s="1"/>
  <c r="C64" i="2"/>
  <c r="D64" i="2" s="1"/>
  <c r="C63" i="2"/>
  <c r="D63" i="2" s="1"/>
  <c r="C62" i="2"/>
  <c r="D62" i="2" s="1"/>
  <c r="C61" i="2"/>
  <c r="D61" i="2" s="1"/>
  <c r="C60" i="2"/>
  <c r="D60" i="2" s="1"/>
  <c r="C59" i="2"/>
  <c r="D59" i="2" s="1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CW143" i="1"/>
  <c r="AI188" i="1"/>
  <c r="AI187" i="1"/>
  <c r="AI184" i="1"/>
  <c r="AI177" i="1"/>
  <c r="AI174" i="1"/>
  <c r="AI166" i="1"/>
  <c r="DD189" i="1" l="1"/>
  <c r="DD161" i="1"/>
  <c r="DD110" i="1"/>
  <c r="DD144" i="1"/>
  <c r="DD185" i="1"/>
  <c r="DD184" i="1"/>
  <c r="DD151" i="1"/>
  <c r="DD83" i="1"/>
  <c r="DD181" i="1"/>
  <c r="DD194" i="1"/>
  <c r="DD128" i="1"/>
  <c r="DD78" i="1"/>
  <c r="DD95" i="1"/>
  <c r="DD114" i="1"/>
  <c r="DD165" i="1"/>
  <c r="DD72" i="1"/>
  <c r="DD121" i="1"/>
  <c r="DD62" i="1"/>
  <c r="DD57" i="1"/>
  <c r="DD55" i="1"/>
  <c r="DD112" i="1"/>
  <c r="DD66" i="1"/>
  <c r="DD179" i="1"/>
  <c r="DD35" i="1"/>
  <c r="DD87" i="1"/>
  <c r="DD178" i="1"/>
  <c r="DD84" i="1"/>
  <c r="DD137" i="1"/>
  <c r="DD109" i="1"/>
  <c r="DD73" i="1"/>
  <c r="DD89" i="1"/>
  <c r="DD142" i="1"/>
  <c r="DD139" i="1"/>
  <c r="DD117" i="1"/>
  <c r="DD152" i="1"/>
  <c r="DD86" i="1"/>
  <c r="DD177" i="1"/>
  <c r="DD147" i="1"/>
  <c r="DD122" i="1"/>
  <c r="DD39" i="1"/>
  <c r="DD156" i="1"/>
  <c r="DD154" i="1"/>
  <c r="DD101" i="1"/>
  <c r="DD150" i="1"/>
  <c r="DD171" i="1"/>
  <c r="DD94" i="1"/>
  <c r="DD157" i="1"/>
  <c r="DD64" i="1"/>
  <c r="DD100" i="1"/>
  <c r="DD126" i="1"/>
  <c r="DD98" i="1"/>
  <c r="DD51" i="1"/>
  <c r="DD58" i="1"/>
  <c r="DD22" i="1"/>
  <c r="DD149" i="1"/>
  <c r="DD116" i="1"/>
  <c r="DD49" i="1"/>
  <c r="DD104" i="1"/>
  <c r="DD124" i="1"/>
  <c r="DD169" i="1"/>
  <c r="DD24" i="1"/>
  <c r="DD32" i="1"/>
  <c r="DD188" i="1"/>
  <c r="DD187" i="1"/>
  <c r="DD163" i="1"/>
  <c r="DD183" i="1"/>
  <c r="DD182" i="1"/>
  <c r="DD192" i="1"/>
  <c r="DD132" i="1"/>
  <c r="DD141" i="1"/>
  <c r="DD145" i="1"/>
  <c r="DD193" i="1"/>
  <c r="DD70" i="1"/>
  <c r="DD42" i="1"/>
  <c r="DD50" i="1"/>
  <c r="DD180" i="1"/>
  <c r="DD46" i="1"/>
  <c r="DD25" i="1"/>
  <c r="DD90" i="1"/>
  <c r="DD97" i="1"/>
  <c r="DD88" i="1"/>
  <c r="DD146" i="1"/>
  <c r="DD160" i="1"/>
  <c r="DD176" i="1"/>
  <c r="DD44" i="1"/>
  <c r="DD103" i="1"/>
  <c r="DD143" i="1"/>
  <c r="DD138" i="1"/>
  <c r="DD81" i="1"/>
  <c r="DD175" i="1"/>
  <c r="DD71" i="1"/>
  <c r="DD148" i="1"/>
  <c r="DD54" i="1"/>
  <c r="DD79" i="1"/>
  <c r="DD18" i="1"/>
  <c r="DD174" i="1"/>
  <c r="DD80" i="1"/>
  <c r="DD173" i="1"/>
  <c r="DD69" i="1"/>
  <c r="DD65" i="1"/>
  <c r="DD172" i="1"/>
  <c r="DD120" i="1"/>
  <c r="DD119" i="1"/>
  <c r="DD130" i="1"/>
  <c r="DD76" i="1"/>
  <c r="DD106" i="1"/>
  <c r="DD131" i="1"/>
  <c r="DD77" i="1"/>
  <c r="DD170" i="1"/>
  <c r="DD155" i="1"/>
  <c r="DD164" i="1"/>
  <c r="DD190" i="1"/>
  <c r="DD162" i="1"/>
  <c r="DD129" i="1"/>
  <c r="DD118" i="1"/>
  <c r="DD134" i="1"/>
  <c r="DD9" i="1"/>
  <c r="DD2" i="1"/>
  <c r="DD10" i="1"/>
  <c r="DD136" i="1"/>
  <c r="DD40" i="1"/>
  <c r="DD186" i="1"/>
  <c r="DD28" i="1"/>
  <c r="DD60" i="1"/>
  <c r="DD12" i="1"/>
  <c r="DD67" i="1"/>
  <c r="DD47" i="1"/>
  <c r="DD159" i="1"/>
  <c r="DD96" i="1"/>
  <c r="DD33" i="1"/>
  <c r="DD21" i="1"/>
  <c r="DD23" i="1"/>
  <c r="DD6" i="1"/>
  <c r="DD53" i="1"/>
  <c r="DD37" i="1"/>
  <c r="DD45" i="1"/>
  <c r="DD105" i="1"/>
  <c r="DD30" i="1"/>
  <c r="DD26" i="1"/>
  <c r="DD13" i="1"/>
  <c r="DD11" i="1"/>
  <c r="DD7" i="1"/>
  <c r="DD27" i="1"/>
  <c r="DD31" i="1"/>
  <c r="DD56" i="1"/>
  <c r="DD135" i="1"/>
  <c r="DD14" i="1"/>
  <c r="DD5" i="1"/>
  <c r="DD17" i="1"/>
  <c r="DD61" i="1"/>
  <c r="DD107" i="1"/>
  <c r="DD8" i="1"/>
  <c r="DD99" i="1"/>
  <c r="DD115" i="1"/>
  <c r="DD38" i="1"/>
  <c r="DD158" i="1"/>
  <c r="DD52" i="1"/>
  <c r="DD4" i="1"/>
  <c r="DD36" i="1"/>
  <c r="DD3" i="1"/>
  <c r="DD20" i="1"/>
  <c r="DD82" i="1"/>
  <c r="DD48" i="1"/>
  <c r="DD16" i="1"/>
  <c r="DD15" i="1"/>
  <c r="DD29" i="1"/>
  <c r="DD34" i="1"/>
  <c r="DD59" i="1"/>
  <c r="DD19" i="1"/>
  <c r="DD41" i="1"/>
  <c r="DD68" i="1"/>
  <c r="DD74" i="1"/>
  <c r="DD108" i="1"/>
  <c r="DD75" i="1"/>
  <c r="DD85" i="1"/>
  <c r="DD92" i="1"/>
  <c r="DD113" i="1"/>
  <c r="DD93" i="1"/>
  <c r="DD63" i="1"/>
  <c r="DD125" i="1"/>
  <c r="DD168" i="1"/>
  <c r="DD102" i="1"/>
  <c r="DD91" i="1"/>
  <c r="DD167" i="1"/>
  <c r="DD166" i="1"/>
  <c r="DD111" i="1"/>
  <c r="DD43" i="1"/>
  <c r="DD123" i="1"/>
  <c r="DD127" i="1"/>
  <c r="DD191" i="1"/>
  <c r="DD140" i="1"/>
  <c r="DD133" i="1"/>
  <c r="DD153" i="1"/>
  <c r="CX189" i="1"/>
  <c r="CZ189" i="1" s="1"/>
  <c r="CX161" i="1"/>
  <c r="CZ161" i="1" s="1"/>
  <c r="CX110" i="1"/>
  <c r="CZ110" i="1" s="1"/>
  <c r="CX144" i="1"/>
  <c r="CZ144" i="1" s="1"/>
  <c r="CX185" i="1"/>
  <c r="CZ185" i="1" s="1"/>
  <c r="CX184" i="1"/>
  <c r="CZ184" i="1" s="1"/>
  <c r="CX151" i="1"/>
  <c r="CZ151" i="1" s="1"/>
  <c r="CX83" i="1"/>
  <c r="CZ83" i="1" s="1"/>
  <c r="CX181" i="1"/>
  <c r="CZ181" i="1" s="1"/>
  <c r="CX194" i="1"/>
  <c r="CZ194" i="1" s="1"/>
  <c r="CX128" i="1"/>
  <c r="CZ128" i="1" s="1"/>
  <c r="CX78" i="1"/>
  <c r="CZ78" i="1" s="1"/>
  <c r="CX95" i="1"/>
  <c r="CZ95" i="1" s="1"/>
  <c r="CX114" i="1"/>
  <c r="CZ114" i="1" s="1"/>
  <c r="CX165" i="1"/>
  <c r="CZ165" i="1" s="1"/>
  <c r="CX72" i="1"/>
  <c r="CZ72" i="1" s="1"/>
  <c r="CX121" i="1"/>
  <c r="CZ121" i="1" s="1"/>
  <c r="CX62" i="1"/>
  <c r="CZ62" i="1" s="1"/>
  <c r="CX57" i="1"/>
  <c r="CZ57" i="1" s="1"/>
  <c r="CX55" i="1"/>
  <c r="CZ55" i="1" s="1"/>
  <c r="CX112" i="1"/>
  <c r="CZ112" i="1" s="1"/>
  <c r="CX66" i="1"/>
  <c r="CZ66" i="1" s="1"/>
  <c r="CX179" i="1"/>
  <c r="CZ179" i="1" s="1"/>
  <c r="CX35" i="1"/>
  <c r="CZ35" i="1" s="1"/>
  <c r="CX87" i="1"/>
  <c r="CZ87" i="1" s="1"/>
  <c r="CX178" i="1"/>
  <c r="CZ178" i="1" s="1"/>
  <c r="CX84" i="1"/>
  <c r="CZ84" i="1" s="1"/>
  <c r="CX137" i="1"/>
  <c r="CZ137" i="1" s="1"/>
  <c r="CX109" i="1"/>
  <c r="CZ109" i="1" s="1"/>
  <c r="CX73" i="1"/>
  <c r="CZ73" i="1" s="1"/>
  <c r="CX89" i="1"/>
  <c r="CZ89" i="1" s="1"/>
  <c r="CX142" i="1"/>
  <c r="CZ142" i="1" s="1"/>
  <c r="CX139" i="1"/>
  <c r="CZ139" i="1" s="1"/>
  <c r="CX117" i="1"/>
  <c r="CZ117" i="1" s="1"/>
  <c r="CX152" i="1"/>
  <c r="CZ152" i="1" s="1"/>
  <c r="CX86" i="1"/>
  <c r="CZ86" i="1" s="1"/>
  <c r="CX177" i="1"/>
  <c r="CZ177" i="1" s="1"/>
  <c r="CX147" i="1"/>
  <c r="CZ147" i="1" s="1"/>
  <c r="CX122" i="1"/>
  <c r="CZ122" i="1" s="1"/>
  <c r="CX39" i="1"/>
  <c r="CZ39" i="1" s="1"/>
  <c r="CX156" i="1"/>
  <c r="CZ156" i="1" s="1"/>
  <c r="CX154" i="1"/>
  <c r="CZ154" i="1" s="1"/>
  <c r="CX101" i="1"/>
  <c r="CZ101" i="1" s="1"/>
  <c r="CX150" i="1"/>
  <c r="CZ150" i="1" s="1"/>
  <c r="CX171" i="1"/>
  <c r="CZ171" i="1" s="1"/>
  <c r="CX94" i="1"/>
  <c r="CZ94" i="1" s="1"/>
  <c r="CX157" i="1"/>
  <c r="CZ157" i="1" s="1"/>
  <c r="CX64" i="1"/>
  <c r="CZ64" i="1" s="1"/>
  <c r="CX100" i="1"/>
  <c r="CZ100" i="1" s="1"/>
  <c r="CX126" i="1"/>
  <c r="CZ126" i="1" s="1"/>
  <c r="CX98" i="1"/>
  <c r="CZ98" i="1" s="1"/>
  <c r="CX51" i="1"/>
  <c r="CZ51" i="1" s="1"/>
  <c r="CX58" i="1"/>
  <c r="CZ58" i="1" s="1"/>
  <c r="CX22" i="1"/>
  <c r="CZ22" i="1" s="1"/>
  <c r="CX149" i="1"/>
  <c r="CZ149" i="1" s="1"/>
  <c r="CX116" i="1"/>
  <c r="CZ116" i="1" s="1"/>
  <c r="CX49" i="1"/>
  <c r="CZ49" i="1" s="1"/>
  <c r="CX104" i="1"/>
  <c r="CZ104" i="1" s="1"/>
  <c r="CX124" i="1"/>
  <c r="CZ124" i="1" s="1"/>
  <c r="CX169" i="1"/>
  <c r="CZ169" i="1" s="1"/>
  <c r="CX24" i="1"/>
  <c r="CZ24" i="1" s="1"/>
  <c r="CX32" i="1"/>
  <c r="CZ32" i="1" s="1"/>
  <c r="CX188" i="1"/>
  <c r="CZ188" i="1" s="1"/>
  <c r="CX187" i="1"/>
  <c r="CZ187" i="1" s="1"/>
  <c r="CX163" i="1"/>
  <c r="CZ163" i="1" s="1"/>
  <c r="CX183" i="1"/>
  <c r="CZ183" i="1" s="1"/>
  <c r="CX182" i="1"/>
  <c r="CZ182" i="1" s="1"/>
  <c r="CX192" i="1"/>
  <c r="CZ192" i="1" s="1"/>
  <c r="CX132" i="1"/>
  <c r="CZ132" i="1" s="1"/>
  <c r="CX141" i="1"/>
  <c r="CZ141" i="1" s="1"/>
  <c r="CX145" i="1"/>
  <c r="CZ145" i="1" s="1"/>
  <c r="CX193" i="1"/>
  <c r="CZ193" i="1" s="1"/>
  <c r="CX70" i="1"/>
  <c r="CZ70" i="1" s="1"/>
  <c r="CX42" i="1"/>
  <c r="CZ42" i="1" s="1"/>
  <c r="CX50" i="1"/>
  <c r="CZ50" i="1" s="1"/>
  <c r="CX180" i="1"/>
  <c r="CZ180" i="1" s="1"/>
  <c r="CX46" i="1"/>
  <c r="CZ46" i="1" s="1"/>
  <c r="CX25" i="1"/>
  <c r="CZ25" i="1" s="1"/>
  <c r="CX90" i="1"/>
  <c r="CZ90" i="1" s="1"/>
  <c r="CX97" i="1"/>
  <c r="CZ97" i="1" s="1"/>
  <c r="CX88" i="1"/>
  <c r="CZ88" i="1" s="1"/>
  <c r="CX146" i="1"/>
  <c r="CZ146" i="1" s="1"/>
  <c r="CX160" i="1"/>
  <c r="CZ160" i="1" s="1"/>
  <c r="CX176" i="1"/>
  <c r="CZ176" i="1" s="1"/>
  <c r="CX44" i="1"/>
  <c r="CZ44" i="1" s="1"/>
  <c r="CX103" i="1"/>
  <c r="CZ103" i="1" s="1"/>
  <c r="CX143" i="1"/>
  <c r="CZ143" i="1" s="1"/>
  <c r="CX138" i="1"/>
  <c r="CZ138" i="1" s="1"/>
  <c r="CX81" i="1"/>
  <c r="CZ81" i="1" s="1"/>
  <c r="CX175" i="1"/>
  <c r="CZ175" i="1" s="1"/>
  <c r="CX71" i="1"/>
  <c r="CZ71" i="1" s="1"/>
  <c r="CX148" i="1"/>
  <c r="CZ148" i="1" s="1"/>
  <c r="CX54" i="1"/>
  <c r="CZ54" i="1" s="1"/>
  <c r="CX79" i="1"/>
  <c r="CZ79" i="1" s="1"/>
  <c r="CX18" i="1"/>
  <c r="CZ18" i="1" s="1"/>
  <c r="CX174" i="1"/>
  <c r="CZ174" i="1" s="1"/>
  <c r="CX80" i="1"/>
  <c r="CZ80" i="1" s="1"/>
  <c r="CX173" i="1"/>
  <c r="CZ173" i="1" s="1"/>
  <c r="CX69" i="1"/>
  <c r="CZ69" i="1" s="1"/>
  <c r="CX65" i="1"/>
  <c r="CZ65" i="1" s="1"/>
  <c r="CX172" i="1"/>
  <c r="CZ172" i="1" s="1"/>
  <c r="CX120" i="1"/>
  <c r="CZ120" i="1" s="1"/>
  <c r="CX119" i="1"/>
  <c r="CZ119" i="1" s="1"/>
  <c r="CX130" i="1"/>
  <c r="CZ130" i="1" s="1"/>
  <c r="CX76" i="1"/>
  <c r="CZ76" i="1" s="1"/>
  <c r="CX106" i="1"/>
  <c r="CZ106" i="1" s="1"/>
  <c r="CX131" i="1"/>
  <c r="CZ131" i="1" s="1"/>
  <c r="CX77" i="1"/>
  <c r="CZ77" i="1" s="1"/>
  <c r="CX170" i="1"/>
  <c r="CZ170" i="1" s="1"/>
  <c r="CX155" i="1"/>
  <c r="CZ155" i="1" s="1"/>
  <c r="CX164" i="1"/>
  <c r="CZ164" i="1" s="1"/>
  <c r="CX190" i="1"/>
  <c r="CZ190" i="1" s="1"/>
  <c r="CX162" i="1"/>
  <c r="CZ162" i="1" s="1"/>
  <c r="CX129" i="1"/>
  <c r="CZ129" i="1" s="1"/>
  <c r="CX118" i="1"/>
  <c r="CZ118" i="1" s="1"/>
  <c r="CX134" i="1"/>
  <c r="CZ134" i="1" s="1"/>
  <c r="CX9" i="1"/>
  <c r="CZ9" i="1" s="1"/>
  <c r="CX2" i="1"/>
  <c r="CZ2" i="1" s="1"/>
  <c r="CX10" i="1"/>
  <c r="CZ10" i="1" s="1"/>
  <c r="CX136" i="1"/>
  <c r="CZ136" i="1" s="1"/>
  <c r="CX40" i="1"/>
  <c r="CZ40" i="1" s="1"/>
  <c r="CX186" i="1"/>
  <c r="CZ186" i="1" s="1"/>
  <c r="CX28" i="1"/>
  <c r="CZ28" i="1" s="1"/>
  <c r="CX60" i="1"/>
  <c r="CZ60" i="1" s="1"/>
  <c r="CX12" i="1"/>
  <c r="CZ12" i="1" s="1"/>
  <c r="CX67" i="1"/>
  <c r="CZ67" i="1" s="1"/>
  <c r="CX47" i="1"/>
  <c r="CZ47" i="1" s="1"/>
  <c r="CX159" i="1"/>
  <c r="CZ159" i="1" s="1"/>
  <c r="CX96" i="1"/>
  <c r="CZ96" i="1" s="1"/>
  <c r="CX33" i="1"/>
  <c r="CZ33" i="1" s="1"/>
  <c r="CX21" i="1"/>
  <c r="CZ21" i="1" s="1"/>
  <c r="CX23" i="1"/>
  <c r="CZ23" i="1" s="1"/>
  <c r="CX6" i="1"/>
  <c r="CZ6" i="1" s="1"/>
  <c r="CX53" i="1"/>
  <c r="CZ53" i="1" s="1"/>
  <c r="CX37" i="1"/>
  <c r="CZ37" i="1" s="1"/>
  <c r="CX45" i="1"/>
  <c r="CZ45" i="1" s="1"/>
  <c r="CX105" i="1"/>
  <c r="CZ105" i="1" s="1"/>
  <c r="CX30" i="1"/>
  <c r="CZ30" i="1" s="1"/>
  <c r="CX26" i="1"/>
  <c r="CZ26" i="1" s="1"/>
  <c r="CX13" i="1"/>
  <c r="CZ13" i="1" s="1"/>
  <c r="CX11" i="1"/>
  <c r="CZ11" i="1" s="1"/>
  <c r="CX7" i="1"/>
  <c r="CZ7" i="1" s="1"/>
  <c r="CX27" i="1"/>
  <c r="CZ27" i="1" s="1"/>
  <c r="CX31" i="1"/>
  <c r="CZ31" i="1" s="1"/>
  <c r="CX56" i="1"/>
  <c r="CZ56" i="1" s="1"/>
  <c r="CX135" i="1"/>
  <c r="CZ135" i="1" s="1"/>
  <c r="CX14" i="1"/>
  <c r="CZ14" i="1" s="1"/>
  <c r="CX5" i="1"/>
  <c r="CZ5" i="1" s="1"/>
  <c r="CX17" i="1"/>
  <c r="CZ17" i="1" s="1"/>
  <c r="CX61" i="1"/>
  <c r="CZ61" i="1" s="1"/>
  <c r="CX107" i="1"/>
  <c r="CZ107" i="1" s="1"/>
  <c r="CX8" i="1"/>
  <c r="CZ8" i="1" s="1"/>
  <c r="CX99" i="1"/>
  <c r="CZ99" i="1" s="1"/>
  <c r="CX115" i="1"/>
  <c r="CZ115" i="1" s="1"/>
  <c r="CX38" i="1"/>
  <c r="CZ38" i="1" s="1"/>
  <c r="CX158" i="1"/>
  <c r="CZ158" i="1" s="1"/>
  <c r="CX52" i="1"/>
  <c r="CZ52" i="1" s="1"/>
  <c r="CX4" i="1"/>
  <c r="CZ4" i="1" s="1"/>
  <c r="CX36" i="1"/>
  <c r="CZ36" i="1" s="1"/>
  <c r="CX3" i="1"/>
  <c r="CZ3" i="1" s="1"/>
  <c r="CX20" i="1"/>
  <c r="CZ20" i="1" s="1"/>
  <c r="CX82" i="1"/>
  <c r="CZ82" i="1" s="1"/>
  <c r="CX48" i="1"/>
  <c r="CZ48" i="1" s="1"/>
  <c r="CX16" i="1"/>
  <c r="CZ16" i="1" s="1"/>
  <c r="CX15" i="1"/>
  <c r="CZ15" i="1" s="1"/>
  <c r="CX29" i="1"/>
  <c r="CZ29" i="1" s="1"/>
  <c r="CX34" i="1"/>
  <c r="CZ34" i="1" s="1"/>
  <c r="CX59" i="1"/>
  <c r="CZ59" i="1" s="1"/>
  <c r="CX19" i="1"/>
  <c r="CZ19" i="1" s="1"/>
  <c r="CX41" i="1"/>
  <c r="CZ41" i="1" s="1"/>
  <c r="CX68" i="1"/>
  <c r="CZ68" i="1" s="1"/>
  <c r="CX74" i="1"/>
  <c r="CZ74" i="1" s="1"/>
  <c r="CX108" i="1"/>
  <c r="CZ108" i="1" s="1"/>
  <c r="CX75" i="1"/>
  <c r="CZ75" i="1" s="1"/>
  <c r="CX85" i="1"/>
  <c r="CZ85" i="1" s="1"/>
  <c r="CX92" i="1"/>
  <c r="CZ92" i="1" s="1"/>
  <c r="CX113" i="1"/>
  <c r="CZ113" i="1" s="1"/>
  <c r="CX93" i="1"/>
  <c r="CZ93" i="1" s="1"/>
  <c r="CX63" i="1"/>
  <c r="CZ63" i="1" s="1"/>
  <c r="CX125" i="1"/>
  <c r="CZ125" i="1" s="1"/>
  <c r="CX168" i="1"/>
  <c r="CZ168" i="1" s="1"/>
  <c r="CX102" i="1"/>
  <c r="CZ102" i="1" s="1"/>
  <c r="CX91" i="1"/>
  <c r="CZ91" i="1" s="1"/>
  <c r="CX167" i="1"/>
  <c r="CZ167" i="1" s="1"/>
  <c r="CX166" i="1"/>
  <c r="CZ166" i="1" s="1"/>
  <c r="CX111" i="1"/>
  <c r="CZ111" i="1" s="1"/>
  <c r="CX43" i="1"/>
  <c r="CZ43" i="1" s="1"/>
  <c r="CX123" i="1"/>
  <c r="CZ123" i="1" s="1"/>
  <c r="CX127" i="1"/>
  <c r="CZ127" i="1" s="1"/>
  <c r="CX191" i="1"/>
  <c r="CZ191" i="1" s="1"/>
  <c r="CX140" i="1"/>
  <c r="CZ140" i="1" s="1"/>
  <c r="CX133" i="1"/>
  <c r="CZ133" i="1" s="1"/>
  <c r="CX153" i="1"/>
  <c r="CZ153" i="1" s="1"/>
  <c r="AH189" i="1"/>
  <c r="AH161" i="1"/>
  <c r="AH110" i="1"/>
  <c r="AH144" i="1"/>
  <c r="AH185" i="1"/>
  <c r="AH184" i="1"/>
  <c r="AH151" i="1"/>
  <c r="AH83" i="1"/>
  <c r="AH181" i="1"/>
  <c r="AH194" i="1"/>
  <c r="AH128" i="1"/>
  <c r="AH78" i="1"/>
  <c r="AH95" i="1"/>
  <c r="AH114" i="1"/>
  <c r="AH165" i="1"/>
  <c r="AH72" i="1"/>
  <c r="AH121" i="1"/>
  <c r="AH62" i="1"/>
  <c r="AH57" i="1"/>
  <c r="AH55" i="1"/>
  <c r="AH112" i="1"/>
  <c r="AH66" i="1"/>
  <c r="AH179" i="1"/>
  <c r="AH35" i="1"/>
  <c r="AH87" i="1"/>
  <c r="AH178" i="1"/>
  <c r="AH84" i="1"/>
  <c r="AH137" i="1"/>
  <c r="AH109" i="1"/>
  <c r="AH73" i="1"/>
  <c r="AH89" i="1"/>
  <c r="AH142" i="1"/>
  <c r="AH139" i="1"/>
  <c r="AH117" i="1"/>
  <c r="AH152" i="1"/>
  <c r="AH86" i="1"/>
  <c r="AH177" i="1"/>
  <c r="AH147" i="1"/>
  <c r="AH122" i="1"/>
  <c r="AH39" i="1"/>
  <c r="AH156" i="1"/>
  <c r="AH154" i="1"/>
  <c r="AH101" i="1"/>
  <c r="AH150" i="1"/>
  <c r="AH171" i="1"/>
  <c r="AH94" i="1"/>
  <c r="AH157" i="1"/>
  <c r="AH64" i="1"/>
  <c r="AH100" i="1"/>
  <c r="AH126" i="1"/>
  <c r="AH98" i="1"/>
  <c r="AH51" i="1"/>
  <c r="AH58" i="1"/>
  <c r="AH22" i="1"/>
  <c r="AH149" i="1"/>
  <c r="AH116" i="1"/>
  <c r="AH49" i="1"/>
  <c r="AH104" i="1"/>
  <c r="AH124" i="1"/>
  <c r="AH169" i="1"/>
  <c r="AH24" i="1"/>
  <c r="AH32" i="1"/>
  <c r="AH188" i="1"/>
  <c r="AH187" i="1"/>
  <c r="AH163" i="1"/>
  <c r="AH183" i="1"/>
  <c r="AH182" i="1"/>
  <c r="AH192" i="1"/>
  <c r="AH132" i="1"/>
  <c r="AH141" i="1"/>
  <c r="AH145" i="1"/>
  <c r="AH193" i="1"/>
  <c r="AH70" i="1"/>
  <c r="AH42" i="1"/>
  <c r="AH50" i="1"/>
  <c r="AH180" i="1"/>
  <c r="AH46" i="1"/>
  <c r="AH25" i="1"/>
  <c r="AH90" i="1"/>
  <c r="AH97" i="1"/>
  <c r="AH88" i="1"/>
  <c r="AH146" i="1"/>
  <c r="AH160" i="1"/>
  <c r="AH176" i="1"/>
  <c r="AH44" i="1"/>
  <c r="AH103" i="1"/>
  <c r="AH143" i="1"/>
  <c r="AH138" i="1"/>
  <c r="AH81" i="1"/>
  <c r="AH175" i="1"/>
  <c r="AH71" i="1"/>
  <c r="AH148" i="1"/>
  <c r="AH54" i="1"/>
  <c r="AH79" i="1"/>
  <c r="AH18" i="1"/>
  <c r="AH174" i="1"/>
  <c r="AH80" i="1"/>
  <c r="AH173" i="1"/>
  <c r="AH69" i="1"/>
  <c r="AH65" i="1"/>
  <c r="AH172" i="1"/>
  <c r="AH120" i="1"/>
  <c r="AH119" i="1"/>
  <c r="AH130" i="1"/>
  <c r="AH76" i="1"/>
  <c r="AH106" i="1"/>
  <c r="AH131" i="1"/>
  <c r="AH77" i="1"/>
  <c r="AH170" i="1"/>
  <c r="AH155" i="1"/>
  <c r="AH164" i="1"/>
  <c r="AH190" i="1"/>
  <c r="AH162" i="1"/>
  <c r="AH129" i="1"/>
  <c r="AH118" i="1"/>
  <c r="AH134" i="1"/>
  <c r="AH9" i="1"/>
  <c r="AH2" i="1"/>
  <c r="AH10" i="1"/>
  <c r="AH136" i="1"/>
  <c r="AH40" i="1"/>
  <c r="AH186" i="1"/>
  <c r="AH28" i="1"/>
  <c r="AH60" i="1"/>
  <c r="AH12" i="1"/>
  <c r="AH67" i="1"/>
  <c r="AH47" i="1"/>
  <c r="AH159" i="1"/>
  <c r="AH96" i="1"/>
  <c r="AH33" i="1"/>
  <c r="AH21" i="1"/>
  <c r="AH23" i="1"/>
  <c r="AH6" i="1"/>
  <c r="AH53" i="1"/>
  <c r="AH37" i="1"/>
  <c r="AH45" i="1"/>
  <c r="AH105" i="1"/>
  <c r="AH30" i="1"/>
  <c r="AH26" i="1"/>
  <c r="AH13" i="1"/>
  <c r="AH11" i="1"/>
  <c r="AH7" i="1"/>
  <c r="AH27" i="1"/>
  <c r="AH31" i="1"/>
  <c r="AH56" i="1"/>
  <c r="AH135" i="1"/>
  <c r="AH14" i="1"/>
  <c r="AH5" i="1"/>
  <c r="AH17" i="1"/>
  <c r="AH61" i="1"/>
  <c r="AH107" i="1"/>
  <c r="AH8" i="1"/>
  <c r="AH99" i="1"/>
  <c r="AH115" i="1"/>
  <c r="AH38" i="1"/>
  <c r="AH158" i="1"/>
  <c r="AH52" i="1"/>
  <c r="AH4" i="1"/>
  <c r="AH36" i="1"/>
  <c r="AH3" i="1"/>
  <c r="AH20" i="1"/>
  <c r="AH82" i="1"/>
  <c r="AH48" i="1"/>
  <c r="AH16" i="1"/>
  <c r="AH15" i="1"/>
  <c r="AH29" i="1"/>
  <c r="AH34" i="1"/>
  <c r="AH59" i="1"/>
  <c r="AH19" i="1"/>
  <c r="AH41" i="1"/>
  <c r="AH68" i="1"/>
  <c r="AH74" i="1"/>
  <c r="AH108" i="1"/>
  <c r="AH75" i="1"/>
  <c r="AH85" i="1"/>
  <c r="AH92" i="1"/>
  <c r="AH113" i="1"/>
  <c r="AH93" i="1"/>
  <c r="AH63" i="1"/>
  <c r="AH125" i="1"/>
  <c r="AH168" i="1"/>
  <c r="AH102" i="1"/>
  <c r="AH91" i="1"/>
  <c r="AH167" i="1"/>
  <c r="AH166" i="1"/>
  <c r="AH111" i="1"/>
  <c r="AH43" i="1"/>
  <c r="AH123" i="1"/>
  <c r="AH127" i="1"/>
  <c r="AH191" i="1"/>
  <c r="AH140" i="1"/>
  <c r="AH133" i="1"/>
  <c r="AH153" i="1"/>
  <c r="AI170" i="1" l="1"/>
  <c r="AI178" i="1"/>
  <c r="AI150" i="1"/>
  <c r="AI153" i="1"/>
  <c r="AI113" i="1"/>
  <c r="AI19" i="1"/>
  <c r="AI20" i="1"/>
  <c r="AI99" i="1"/>
  <c r="AI56" i="1"/>
  <c r="AI105" i="1"/>
  <c r="AI96" i="1"/>
  <c r="AI40" i="1"/>
  <c r="AI162" i="1"/>
  <c r="AI76" i="1"/>
  <c r="AI80" i="1"/>
  <c r="AI87" i="1"/>
  <c r="AI123" i="1"/>
  <c r="AI74" i="1"/>
  <c r="AI16" i="1"/>
  <c r="AI158" i="1"/>
  <c r="AI5" i="1"/>
  <c r="AI13" i="1"/>
  <c r="AI23" i="1"/>
  <c r="AI60" i="1"/>
  <c r="AI134" i="1"/>
  <c r="AI77" i="1"/>
  <c r="AI65" i="1"/>
  <c r="AI148" i="1"/>
  <c r="AI176" i="1"/>
  <c r="AI180" i="1"/>
  <c r="AI192" i="1"/>
  <c r="AI169" i="1"/>
  <c r="AI51" i="1"/>
  <c r="AI86" i="1"/>
  <c r="AI137" i="1"/>
  <c r="AI55" i="1"/>
  <c r="AI78" i="1"/>
  <c r="AI144" i="1"/>
  <c r="AI108" i="1"/>
  <c r="AI125" i="1"/>
  <c r="AI160" i="1"/>
  <c r="AI140" i="1"/>
  <c r="AI91" i="1"/>
  <c r="AI85" i="1"/>
  <c r="AI34" i="1"/>
  <c r="AI36" i="1"/>
  <c r="AI107" i="1"/>
  <c r="AI27" i="1"/>
  <c r="AI37" i="1"/>
  <c r="AI47" i="1"/>
  <c r="AI10" i="1"/>
  <c r="AI164" i="1"/>
  <c r="AI119" i="1"/>
  <c r="AI18" i="1"/>
  <c r="AI143" i="1"/>
  <c r="AI90" i="1"/>
  <c r="AI145" i="1"/>
  <c r="AI149" i="1"/>
  <c r="AI157" i="1"/>
  <c r="AI122" i="1"/>
  <c r="AI89" i="1"/>
  <c r="AI179" i="1"/>
  <c r="AI165" i="1"/>
  <c r="AI151" i="1"/>
  <c r="AI111" i="1"/>
  <c r="AI93" i="1"/>
  <c r="AI41" i="1"/>
  <c r="AI82" i="1"/>
  <c r="AI115" i="1"/>
  <c r="AI135" i="1"/>
  <c r="AI30" i="1"/>
  <c r="AI33" i="1"/>
  <c r="AI186" i="1"/>
  <c r="AI129" i="1"/>
  <c r="AI106" i="1"/>
  <c r="AI173" i="1"/>
  <c r="AI175" i="1"/>
  <c r="AI146" i="1"/>
  <c r="AI42" i="1"/>
  <c r="AI183" i="1"/>
  <c r="AI104" i="1"/>
  <c r="AI126" i="1"/>
  <c r="AI154" i="1"/>
  <c r="AI117" i="1"/>
  <c r="AI62" i="1"/>
  <c r="AI194" i="1"/>
  <c r="AI161" i="1"/>
  <c r="AI193" i="1"/>
  <c r="AI191" i="1"/>
  <c r="AI102" i="1"/>
  <c r="AI75" i="1"/>
  <c r="AI29" i="1"/>
  <c r="AI4" i="1"/>
  <c r="AI61" i="1"/>
  <c r="AI7" i="1"/>
  <c r="AI53" i="1"/>
  <c r="AI67" i="1"/>
  <c r="AI2" i="1"/>
  <c r="AI155" i="1"/>
  <c r="AI120" i="1"/>
  <c r="AI79" i="1"/>
  <c r="AI103" i="1"/>
  <c r="AI25" i="1"/>
  <c r="AI141" i="1"/>
  <c r="AI32" i="1"/>
  <c r="AI22" i="1"/>
  <c r="AI94" i="1"/>
  <c r="AI147" i="1"/>
  <c r="AI73" i="1"/>
  <c r="AI66" i="1"/>
  <c r="AI114" i="1"/>
  <c r="AI133" i="1"/>
  <c r="AI167" i="1"/>
  <c r="AI92" i="1"/>
  <c r="AI59" i="1"/>
  <c r="AI3" i="1"/>
  <c r="AI8" i="1"/>
  <c r="AI31" i="1"/>
  <c r="AI45" i="1"/>
  <c r="AI159" i="1"/>
  <c r="AI136" i="1"/>
  <c r="AI190" i="1"/>
  <c r="AI130" i="1"/>
  <c r="AI138" i="1"/>
  <c r="AI97" i="1"/>
  <c r="AI116" i="1"/>
  <c r="AI64" i="1"/>
  <c r="AI39" i="1"/>
  <c r="AI142" i="1"/>
  <c r="AI35" i="1"/>
  <c r="AI72" i="1"/>
  <c r="AI83" i="1"/>
  <c r="AI127" i="1"/>
  <c r="AI168" i="1"/>
  <c r="AI15" i="1"/>
  <c r="AI52" i="1"/>
  <c r="AI17" i="1"/>
  <c r="AI11" i="1"/>
  <c r="AI6" i="1"/>
  <c r="AI12" i="1"/>
  <c r="AI9" i="1"/>
  <c r="AI172" i="1"/>
  <c r="AI54" i="1"/>
  <c r="AI44" i="1"/>
  <c r="AI46" i="1"/>
  <c r="AI132" i="1"/>
  <c r="AI24" i="1"/>
  <c r="AI58" i="1"/>
  <c r="AI171" i="1"/>
  <c r="AI109" i="1"/>
  <c r="AI112" i="1"/>
  <c r="AI95" i="1"/>
  <c r="AI185" i="1"/>
  <c r="AI43" i="1"/>
  <c r="AI63" i="1"/>
  <c r="AI68" i="1"/>
  <c r="AI48" i="1"/>
  <c r="AI38" i="1"/>
  <c r="AI14" i="1"/>
  <c r="AI26" i="1"/>
  <c r="AI21" i="1"/>
  <c r="AI28" i="1"/>
  <c r="AI118" i="1"/>
  <c r="AI131" i="1"/>
  <c r="AI69" i="1"/>
  <c r="AI71" i="1"/>
  <c r="AI50" i="1"/>
  <c r="AI182" i="1"/>
  <c r="AI124" i="1"/>
  <c r="AI98" i="1"/>
  <c r="AI101" i="1"/>
  <c r="AI152" i="1"/>
  <c r="AI84" i="1"/>
  <c r="AI57" i="1"/>
  <c r="AI128" i="1"/>
  <c r="AI110" i="1"/>
  <c r="AI81" i="1"/>
  <c r="AI88" i="1"/>
  <c r="AI70" i="1"/>
  <c r="AI163" i="1"/>
  <c r="AI49" i="1"/>
  <c r="AI100" i="1"/>
  <c r="AI156" i="1"/>
  <c r="AI139" i="1"/>
  <c r="AI121" i="1"/>
  <c r="AI181" i="1"/>
  <c r="AI189" i="1"/>
  <c r="DL153" i="1"/>
  <c r="ES187" i="1"/>
  <c r="EO187" i="1" s="1"/>
  <c r="ET187" i="1" s="1"/>
  <c r="ES174" i="1"/>
  <c r="EO174" i="1" s="1"/>
  <c r="ET174" i="1" s="1"/>
  <c r="DL191" i="1"/>
  <c r="DL102" i="1"/>
  <c r="DL75" i="1"/>
  <c r="DL29" i="1"/>
  <c r="DL4" i="1"/>
  <c r="DL61" i="1"/>
  <c r="DL7" i="1"/>
  <c r="DL53" i="1"/>
  <c r="DL67" i="1"/>
  <c r="DL2" i="1"/>
  <c r="DL155" i="1"/>
  <c r="DL120" i="1"/>
  <c r="DL79" i="1"/>
  <c r="DL103" i="1"/>
  <c r="DL25" i="1"/>
  <c r="DL141" i="1"/>
  <c r="DL32" i="1"/>
  <c r="DL22" i="1"/>
  <c r="DL94" i="1"/>
  <c r="DL147" i="1"/>
  <c r="DL73" i="1"/>
  <c r="DL66" i="1"/>
  <c r="DL114" i="1"/>
  <c r="DL184" i="1"/>
  <c r="ES184" i="1"/>
  <c r="EO184" i="1" s="1"/>
  <c r="ET184" i="1" s="1"/>
  <c r="DL14" i="1"/>
  <c r="DL26" i="1"/>
  <c r="DL21" i="1"/>
  <c r="DL28" i="1"/>
  <c r="DL118" i="1"/>
  <c r="DL131" i="1"/>
  <c r="DL69" i="1"/>
  <c r="DL71" i="1"/>
  <c r="DL160" i="1"/>
  <c r="DL50" i="1"/>
  <c r="DL182" i="1"/>
  <c r="DL124" i="1"/>
  <c r="DL98" i="1"/>
  <c r="DL101" i="1"/>
  <c r="DL152" i="1"/>
  <c r="DL84" i="1"/>
  <c r="DL57" i="1"/>
  <c r="DL128" i="1"/>
  <c r="DL110" i="1"/>
  <c r="ES177" i="1"/>
  <c r="EO177" i="1" s="1"/>
  <c r="ET177" i="1" s="1"/>
  <c r="ES188" i="1"/>
  <c r="EO188" i="1" s="1"/>
  <c r="ET188" i="1" s="1"/>
  <c r="ES166" i="1"/>
  <c r="EO166" i="1" s="1"/>
  <c r="ET166" i="1" s="1"/>
  <c r="DL145" i="1"/>
  <c r="DL127" i="1"/>
  <c r="DL168" i="1"/>
  <c r="DL108" i="1"/>
  <c r="DL15" i="1"/>
  <c r="DL52" i="1"/>
  <c r="DL17" i="1"/>
  <c r="DL11" i="1"/>
  <c r="DL6" i="1"/>
  <c r="DL12" i="1"/>
  <c r="DL9" i="1"/>
  <c r="DL170" i="1"/>
  <c r="DL172" i="1"/>
  <c r="DL54" i="1"/>
  <c r="DL44" i="1"/>
  <c r="DL46" i="1"/>
  <c r="DL132" i="1"/>
  <c r="DL24" i="1"/>
  <c r="DL58" i="1"/>
  <c r="DL171" i="1"/>
  <c r="DL177" i="1"/>
  <c r="DL109" i="1"/>
  <c r="DL112" i="1"/>
  <c r="DL95" i="1"/>
  <c r="DL185" i="1"/>
  <c r="DL140" i="1"/>
  <c r="DL91" i="1"/>
  <c r="DL85" i="1"/>
  <c r="DL34" i="1"/>
  <c r="DL36" i="1"/>
  <c r="DL107" i="1"/>
  <c r="DL27" i="1"/>
  <c r="DL37" i="1"/>
  <c r="DL47" i="1"/>
  <c r="DL10" i="1"/>
  <c r="DL164" i="1"/>
  <c r="DL119" i="1"/>
  <c r="DL18" i="1"/>
  <c r="DL143" i="1"/>
  <c r="DL90" i="1"/>
  <c r="DL188" i="1"/>
  <c r="DL149" i="1"/>
  <c r="DL157" i="1"/>
  <c r="DL122" i="1"/>
  <c r="DL89" i="1"/>
  <c r="DL179" i="1"/>
  <c r="DL165" i="1"/>
  <c r="DL151" i="1"/>
  <c r="DL123" i="1"/>
  <c r="DL125" i="1"/>
  <c r="DL74" i="1"/>
  <c r="DL16" i="1"/>
  <c r="DL158" i="1"/>
  <c r="DL5" i="1"/>
  <c r="DL13" i="1"/>
  <c r="DL23" i="1"/>
  <c r="DL60" i="1"/>
  <c r="DL166" i="1"/>
  <c r="DL113" i="1"/>
  <c r="DL19" i="1"/>
  <c r="DL20" i="1"/>
  <c r="DL99" i="1"/>
  <c r="DL56" i="1"/>
  <c r="DL105" i="1"/>
  <c r="DL96" i="1"/>
  <c r="DL40" i="1"/>
  <c r="DL162" i="1"/>
  <c r="DL76" i="1"/>
  <c r="DL80" i="1"/>
  <c r="DL81" i="1"/>
  <c r="DL88" i="1"/>
  <c r="DL70" i="1"/>
  <c r="DL163" i="1"/>
  <c r="DL49" i="1"/>
  <c r="DL100" i="1"/>
  <c r="DL156" i="1"/>
  <c r="DL139" i="1"/>
  <c r="DL87" i="1"/>
  <c r="DL121" i="1"/>
  <c r="DL181" i="1"/>
  <c r="DL138" i="1"/>
  <c r="DL134" i="1"/>
  <c r="DL77" i="1"/>
  <c r="DL65" i="1"/>
  <c r="DL148" i="1"/>
  <c r="DL176" i="1"/>
  <c r="DL180" i="1"/>
  <c r="DL192" i="1"/>
  <c r="DL169" i="1"/>
  <c r="DL51" i="1"/>
  <c r="DL150" i="1"/>
  <c r="DL86" i="1"/>
  <c r="DL137" i="1"/>
  <c r="DL55" i="1"/>
  <c r="DL78" i="1"/>
  <c r="DL144" i="1"/>
  <c r="DL189" i="1"/>
  <c r="DL43" i="1"/>
  <c r="DL63" i="1"/>
  <c r="DL68" i="1"/>
  <c r="DL48" i="1"/>
  <c r="DL38" i="1"/>
  <c r="DL111" i="1"/>
  <c r="DL93" i="1"/>
  <c r="DL41" i="1"/>
  <c r="DL82" i="1"/>
  <c r="DL115" i="1"/>
  <c r="DL135" i="1"/>
  <c r="DL30" i="1"/>
  <c r="DL33" i="1"/>
  <c r="DL186" i="1"/>
  <c r="DL129" i="1"/>
  <c r="DL106" i="1"/>
  <c r="DL173" i="1"/>
  <c r="DL175" i="1"/>
  <c r="DL146" i="1"/>
  <c r="DL42" i="1"/>
  <c r="DL183" i="1"/>
  <c r="DL104" i="1"/>
  <c r="DL126" i="1"/>
  <c r="DL154" i="1"/>
  <c r="DL117" i="1"/>
  <c r="DL178" i="1"/>
  <c r="DL62" i="1"/>
  <c r="DL194" i="1"/>
  <c r="DL161" i="1"/>
  <c r="DL133" i="1"/>
  <c r="DL167" i="1"/>
  <c r="DL92" i="1"/>
  <c r="DL59" i="1"/>
  <c r="DL3" i="1"/>
  <c r="DL8" i="1"/>
  <c r="DL31" i="1"/>
  <c r="DL45" i="1"/>
  <c r="DL159" i="1"/>
  <c r="DL136" i="1"/>
  <c r="DL190" i="1"/>
  <c r="DL130" i="1"/>
  <c r="DL174" i="1"/>
  <c r="DL97" i="1"/>
  <c r="DL193" i="1"/>
  <c r="DL187" i="1"/>
  <c r="DL116" i="1"/>
  <c r="DL64" i="1"/>
  <c r="DL39" i="1"/>
  <c r="DL142" i="1"/>
  <c r="DL35" i="1"/>
  <c r="DL72" i="1"/>
  <c r="DL83" i="1"/>
  <c r="AJ189" i="1"/>
  <c r="AK189" i="1" s="1"/>
  <c r="AJ161" i="1"/>
  <c r="AK161" i="1" s="1"/>
  <c r="AJ110" i="1"/>
  <c r="AK110" i="1" s="1"/>
  <c r="AJ144" i="1"/>
  <c r="AK144" i="1" s="1"/>
  <c r="AJ185" i="1"/>
  <c r="AK185" i="1" s="1"/>
  <c r="AJ184" i="1"/>
  <c r="AJ151" i="1"/>
  <c r="AK151" i="1" s="1"/>
  <c r="AJ83" i="1"/>
  <c r="AK83" i="1" s="1"/>
  <c r="AJ181" i="1"/>
  <c r="AK181" i="1" s="1"/>
  <c r="AJ194" i="1"/>
  <c r="AK194" i="1" s="1"/>
  <c r="AJ128" i="1"/>
  <c r="AK128" i="1" s="1"/>
  <c r="AJ78" i="1"/>
  <c r="AK78" i="1" s="1"/>
  <c r="AJ95" i="1"/>
  <c r="AK95" i="1" s="1"/>
  <c r="AJ114" i="1"/>
  <c r="AJ165" i="1"/>
  <c r="AK165" i="1" s="1"/>
  <c r="AJ72" i="1"/>
  <c r="AK72" i="1" s="1"/>
  <c r="AJ121" i="1"/>
  <c r="AK121" i="1" s="1"/>
  <c r="AJ62" i="1"/>
  <c r="AK62" i="1" s="1"/>
  <c r="AJ57" i="1"/>
  <c r="AK57" i="1" s="1"/>
  <c r="AJ55" i="1"/>
  <c r="AK55" i="1" s="1"/>
  <c r="AJ112" i="1"/>
  <c r="AK112" i="1" s="1"/>
  <c r="AJ66" i="1"/>
  <c r="AK66" i="1" s="1"/>
  <c r="AJ179" i="1"/>
  <c r="AK179" i="1" s="1"/>
  <c r="AJ35" i="1"/>
  <c r="AK35" i="1" s="1"/>
  <c r="AJ87" i="1"/>
  <c r="AK87" i="1" s="1"/>
  <c r="AJ178" i="1"/>
  <c r="AK178" i="1" s="1"/>
  <c r="AJ84" i="1"/>
  <c r="AK84" i="1" s="1"/>
  <c r="AJ137" i="1"/>
  <c r="AK137" i="1" s="1"/>
  <c r="AJ109" i="1"/>
  <c r="AK109" i="1" s="1"/>
  <c r="AJ73" i="1"/>
  <c r="AK73" i="1" s="1"/>
  <c r="AJ89" i="1"/>
  <c r="AK89" i="1" s="1"/>
  <c r="AJ142" i="1"/>
  <c r="AK142" i="1" s="1"/>
  <c r="AJ139" i="1"/>
  <c r="AK139" i="1" s="1"/>
  <c r="AJ117" i="1"/>
  <c r="AK117" i="1" s="1"/>
  <c r="AJ152" i="1"/>
  <c r="AK152" i="1" s="1"/>
  <c r="AJ86" i="1"/>
  <c r="AK86" i="1" s="1"/>
  <c r="AJ177" i="1"/>
  <c r="AK177" i="1" s="1"/>
  <c r="AJ147" i="1"/>
  <c r="AK147" i="1" s="1"/>
  <c r="AJ122" i="1"/>
  <c r="AK122" i="1" s="1"/>
  <c r="AJ39" i="1"/>
  <c r="AK39" i="1" s="1"/>
  <c r="AJ156" i="1"/>
  <c r="AK156" i="1" s="1"/>
  <c r="AJ154" i="1"/>
  <c r="AK154" i="1" s="1"/>
  <c r="AJ101" i="1"/>
  <c r="AK101" i="1" s="1"/>
  <c r="AJ150" i="1"/>
  <c r="AK150" i="1" s="1"/>
  <c r="AJ171" i="1"/>
  <c r="AK171" i="1" s="1"/>
  <c r="AJ94" i="1"/>
  <c r="AJ157" i="1"/>
  <c r="AK157" i="1" s="1"/>
  <c r="AJ64" i="1"/>
  <c r="AJ100" i="1"/>
  <c r="AK100" i="1" s="1"/>
  <c r="AJ126" i="1"/>
  <c r="AK126" i="1" s="1"/>
  <c r="AJ98" i="1"/>
  <c r="AK98" i="1" s="1"/>
  <c r="AJ51" i="1"/>
  <c r="AJ58" i="1"/>
  <c r="AK58" i="1" s="1"/>
  <c r="AJ22" i="1"/>
  <c r="AK22" i="1" s="1"/>
  <c r="AJ149" i="1"/>
  <c r="AK149" i="1" s="1"/>
  <c r="AJ116" i="1"/>
  <c r="AK116" i="1" s="1"/>
  <c r="AJ49" i="1"/>
  <c r="AK49" i="1" s="1"/>
  <c r="AJ104" i="1"/>
  <c r="AK104" i="1" s="1"/>
  <c r="AJ124" i="1"/>
  <c r="AK124" i="1" s="1"/>
  <c r="AJ169" i="1"/>
  <c r="AK169" i="1" s="1"/>
  <c r="AJ24" i="1"/>
  <c r="AK24" i="1" s="1"/>
  <c r="AJ32" i="1"/>
  <c r="AK32" i="1" s="1"/>
  <c r="AJ188" i="1"/>
  <c r="AK188" i="1" s="1"/>
  <c r="AJ187" i="1"/>
  <c r="AK187" i="1" s="1"/>
  <c r="AJ163" i="1"/>
  <c r="AK163" i="1" s="1"/>
  <c r="AJ183" i="1"/>
  <c r="AK183" i="1" s="1"/>
  <c r="AJ182" i="1"/>
  <c r="AK182" i="1" s="1"/>
  <c r="AJ192" i="1"/>
  <c r="AK192" i="1" s="1"/>
  <c r="AJ132" i="1"/>
  <c r="AK132" i="1" s="1"/>
  <c r="AJ141" i="1"/>
  <c r="AJ145" i="1"/>
  <c r="AK145" i="1" s="1"/>
  <c r="AJ193" i="1"/>
  <c r="AK193" i="1" s="1"/>
  <c r="AJ70" i="1"/>
  <c r="AK70" i="1" s="1"/>
  <c r="AJ42" i="1"/>
  <c r="AK42" i="1" s="1"/>
  <c r="AJ50" i="1"/>
  <c r="AK50" i="1" s="1"/>
  <c r="AJ180" i="1"/>
  <c r="AK180" i="1" s="1"/>
  <c r="AJ46" i="1"/>
  <c r="AK46" i="1" s="1"/>
  <c r="AJ25" i="1"/>
  <c r="AJ90" i="1"/>
  <c r="AK90" i="1" s="1"/>
  <c r="AJ97" i="1"/>
  <c r="AK97" i="1" s="1"/>
  <c r="AJ88" i="1"/>
  <c r="AK88" i="1" s="1"/>
  <c r="AJ146" i="1"/>
  <c r="AK146" i="1" s="1"/>
  <c r="AJ160" i="1"/>
  <c r="AK160" i="1" s="1"/>
  <c r="AJ176" i="1"/>
  <c r="AK176" i="1" s="1"/>
  <c r="AJ44" i="1"/>
  <c r="AK44" i="1" s="1"/>
  <c r="AJ103" i="1"/>
  <c r="AK103" i="1" s="1"/>
  <c r="AJ143" i="1"/>
  <c r="AK143" i="1" s="1"/>
  <c r="AJ138" i="1"/>
  <c r="AK138" i="1" s="1"/>
  <c r="AJ81" i="1"/>
  <c r="AK81" i="1" s="1"/>
  <c r="AJ175" i="1"/>
  <c r="AK175" i="1" s="1"/>
  <c r="AJ71" i="1"/>
  <c r="AK71" i="1" s="1"/>
  <c r="AJ148" i="1"/>
  <c r="AK148" i="1" s="1"/>
  <c r="AJ54" i="1"/>
  <c r="AK54" i="1" s="1"/>
  <c r="AJ79" i="1"/>
  <c r="AK79" i="1" s="1"/>
  <c r="AJ18" i="1"/>
  <c r="AK18" i="1" s="1"/>
  <c r="AJ174" i="1"/>
  <c r="AK174" i="1" s="1"/>
  <c r="AJ80" i="1"/>
  <c r="AK80" i="1" s="1"/>
  <c r="AJ173" i="1"/>
  <c r="AK173" i="1" s="1"/>
  <c r="AJ69" i="1"/>
  <c r="AK69" i="1" s="1"/>
  <c r="AJ65" i="1"/>
  <c r="AK65" i="1" s="1"/>
  <c r="AJ172" i="1"/>
  <c r="AK172" i="1" s="1"/>
  <c r="AJ120" i="1"/>
  <c r="AK120" i="1" s="1"/>
  <c r="AJ119" i="1"/>
  <c r="AK119" i="1" s="1"/>
  <c r="AJ130" i="1"/>
  <c r="AK130" i="1" s="1"/>
  <c r="AJ76" i="1"/>
  <c r="AK76" i="1" s="1"/>
  <c r="AJ106" i="1"/>
  <c r="AK106" i="1" s="1"/>
  <c r="AJ131" i="1"/>
  <c r="AK131" i="1" s="1"/>
  <c r="AJ77" i="1"/>
  <c r="AK77" i="1" s="1"/>
  <c r="AJ170" i="1"/>
  <c r="AK170" i="1" s="1"/>
  <c r="AJ155" i="1"/>
  <c r="AJ164" i="1"/>
  <c r="AK164" i="1" s="1"/>
  <c r="AJ190" i="1"/>
  <c r="AJ162" i="1"/>
  <c r="AK162" i="1" s="1"/>
  <c r="AJ129" i="1"/>
  <c r="AK129" i="1" s="1"/>
  <c r="AJ118" i="1"/>
  <c r="AK118" i="1" s="1"/>
  <c r="AJ134" i="1"/>
  <c r="AJ9" i="1"/>
  <c r="AK9" i="1" s="1"/>
  <c r="AJ2" i="1"/>
  <c r="AK2" i="1" s="1"/>
  <c r="AJ10" i="1"/>
  <c r="AK10" i="1" s="1"/>
  <c r="AJ136" i="1"/>
  <c r="AK136" i="1" s="1"/>
  <c r="AJ40" i="1"/>
  <c r="AK40" i="1" s="1"/>
  <c r="AJ186" i="1"/>
  <c r="AK186" i="1" s="1"/>
  <c r="AJ28" i="1"/>
  <c r="AK28" i="1" s="1"/>
  <c r="AJ60" i="1"/>
  <c r="AK60" i="1" s="1"/>
  <c r="AJ12" i="1"/>
  <c r="AK12" i="1" s="1"/>
  <c r="AJ67" i="1"/>
  <c r="AK67" i="1" s="1"/>
  <c r="AJ47" i="1"/>
  <c r="AK47" i="1" s="1"/>
  <c r="AJ159" i="1"/>
  <c r="AK159" i="1" s="1"/>
  <c r="AJ96" i="1"/>
  <c r="AK96" i="1" s="1"/>
  <c r="AJ33" i="1"/>
  <c r="AK33" i="1" s="1"/>
  <c r="AJ21" i="1"/>
  <c r="AK21" i="1" s="1"/>
  <c r="AJ23" i="1"/>
  <c r="AK23" i="1" s="1"/>
  <c r="AJ6" i="1"/>
  <c r="AK6" i="1" s="1"/>
  <c r="AJ53" i="1"/>
  <c r="AJ37" i="1"/>
  <c r="AK37" i="1" s="1"/>
  <c r="AJ45" i="1"/>
  <c r="AK45" i="1" s="1"/>
  <c r="AJ105" i="1"/>
  <c r="AK105" i="1" s="1"/>
  <c r="AJ30" i="1"/>
  <c r="AK30" i="1" s="1"/>
  <c r="AJ26" i="1"/>
  <c r="AK26" i="1" s="1"/>
  <c r="AJ13" i="1"/>
  <c r="AK13" i="1" s="1"/>
  <c r="AJ11" i="1"/>
  <c r="AK11" i="1" s="1"/>
  <c r="AJ7" i="1"/>
  <c r="AJ27" i="1"/>
  <c r="AK27" i="1" s="1"/>
  <c r="AJ31" i="1"/>
  <c r="AK31" i="1" s="1"/>
  <c r="AJ56" i="1"/>
  <c r="AK56" i="1" s="1"/>
  <c r="AJ135" i="1"/>
  <c r="AK135" i="1" s="1"/>
  <c r="AJ14" i="1"/>
  <c r="AK14" i="1" s="1"/>
  <c r="AJ5" i="1"/>
  <c r="AK5" i="1" s="1"/>
  <c r="AJ17" i="1"/>
  <c r="AK17" i="1" s="1"/>
  <c r="AJ61" i="1"/>
  <c r="AJ107" i="1"/>
  <c r="AK107" i="1" s="1"/>
  <c r="AJ8" i="1"/>
  <c r="AK8" i="1" s="1"/>
  <c r="AJ99" i="1"/>
  <c r="AK99" i="1" s="1"/>
  <c r="AJ115" i="1"/>
  <c r="AK115" i="1" s="1"/>
  <c r="AJ38" i="1"/>
  <c r="AK38" i="1" s="1"/>
  <c r="AJ158" i="1"/>
  <c r="AK158" i="1" s="1"/>
  <c r="AJ52" i="1"/>
  <c r="AK52" i="1" s="1"/>
  <c r="AJ4" i="1"/>
  <c r="AK4" i="1" s="1"/>
  <c r="AJ36" i="1"/>
  <c r="AK36" i="1" s="1"/>
  <c r="AJ3" i="1"/>
  <c r="AK3" i="1" s="1"/>
  <c r="AJ20" i="1"/>
  <c r="AK20" i="1" s="1"/>
  <c r="AJ82" i="1"/>
  <c r="AK82" i="1" s="1"/>
  <c r="AJ48" i="1"/>
  <c r="AK48" i="1" s="1"/>
  <c r="AJ16" i="1"/>
  <c r="AK16" i="1" s="1"/>
  <c r="AJ15" i="1"/>
  <c r="AK15" i="1" s="1"/>
  <c r="AJ29" i="1"/>
  <c r="AK29" i="1" s="1"/>
  <c r="AJ34" i="1"/>
  <c r="AK34" i="1" s="1"/>
  <c r="AJ59" i="1"/>
  <c r="AK59" i="1" s="1"/>
  <c r="AJ19" i="1"/>
  <c r="AK19" i="1" s="1"/>
  <c r="AJ41" i="1"/>
  <c r="AK41" i="1" s="1"/>
  <c r="AJ68" i="1"/>
  <c r="AJ74" i="1"/>
  <c r="AK74" i="1" s="1"/>
  <c r="AJ108" i="1"/>
  <c r="AJ75" i="1"/>
  <c r="AK75" i="1" s="1"/>
  <c r="AJ85" i="1"/>
  <c r="AK85" i="1" s="1"/>
  <c r="AJ92" i="1"/>
  <c r="AK92" i="1" s="1"/>
  <c r="AJ113" i="1"/>
  <c r="AJ93" i="1"/>
  <c r="AK93" i="1" s="1"/>
  <c r="AJ63" i="1"/>
  <c r="AK63" i="1" s="1"/>
  <c r="AJ125" i="1"/>
  <c r="AK125" i="1" s="1"/>
  <c r="AN125" i="1" s="1"/>
  <c r="AQ125" i="1" s="1"/>
  <c r="AJ168" i="1"/>
  <c r="AJ102" i="1"/>
  <c r="AK102" i="1" s="1"/>
  <c r="AJ91" i="1"/>
  <c r="AK91" i="1" s="1"/>
  <c r="AJ167" i="1"/>
  <c r="AK167" i="1" s="1"/>
  <c r="AJ166" i="1"/>
  <c r="AJ111" i="1"/>
  <c r="AK111" i="1" s="1"/>
  <c r="AJ43" i="1"/>
  <c r="AJ123" i="1"/>
  <c r="AK123" i="1" s="1"/>
  <c r="AJ127" i="1"/>
  <c r="AJ191" i="1"/>
  <c r="AK191" i="1" s="1"/>
  <c r="AJ140" i="1"/>
  <c r="AK140" i="1" s="1"/>
  <c r="AJ133" i="1"/>
  <c r="AK133" i="1" s="1"/>
  <c r="AJ153" i="1"/>
  <c r="AK153" i="1" s="1"/>
  <c r="EQ125" i="1" l="1"/>
  <c r="ER125" i="1"/>
  <c r="EN125" i="1"/>
  <c r="EP125" i="1"/>
  <c r="AN176" i="1"/>
  <c r="AQ176" i="1" s="1"/>
  <c r="AN55" i="1"/>
  <c r="AQ55" i="1" s="1"/>
  <c r="AN5" i="1"/>
  <c r="AQ5" i="1" s="1"/>
  <c r="AN97" i="1"/>
  <c r="AQ97" i="1" s="1"/>
  <c r="AN72" i="1"/>
  <c r="AQ72" i="1" s="1"/>
  <c r="AN31" i="1"/>
  <c r="AQ31" i="1" s="1"/>
  <c r="AN116" i="1"/>
  <c r="AQ116" i="1" s="1"/>
  <c r="AN60" i="1"/>
  <c r="AQ60" i="1" s="1"/>
  <c r="AN150" i="1"/>
  <c r="AQ150" i="1" s="1"/>
  <c r="AK134" i="1"/>
  <c r="AN134" i="1" s="1"/>
  <c r="AQ134" i="1" s="1"/>
  <c r="AK190" i="1"/>
  <c r="AN190" i="1" s="1"/>
  <c r="AQ190" i="1" s="1"/>
  <c r="AN130" i="1"/>
  <c r="AQ130" i="1" s="1"/>
  <c r="AK61" i="1"/>
  <c r="AN61" i="1" s="1"/>
  <c r="AQ61" i="1" s="1"/>
  <c r="AK53" i="1"/>
  <c r="AN53" i="1" s="1"/>
  <c r="AQ53" i="1" s="1"/>
  <c r="AN74" i="1"/>
  <c r="AQ74" i="1" s="1"/>
  <c r="AN140" i="1"/>
  <c r="AQ140" i="1" s="1"/>
  <c r="AK68" i="1"/>
  <c r="AN68" i="1" s="1"/>
  <c r="AQ68" i="1" s="1"/>
  <c r="AN66" i="1"/>
  <c r="AQ66" i="1" s="1"/>
  <c r="AN59" i="1"/>
  <c r="AQ59" i="1" s="1"/>
  <c r="AN136" i="1"/>
  <c r="AQ136" i="1" s="1"/>
  <c r="AN39" i="1"/>
  <c r="AQ39" i="1" s="1"/>
  <c r="AK141" i="1"/>
  <c r="AN141" i="1" s="1"/>
  <c r="AQ141" i="1" s="1"/>
  <c r="AN85" i="1"/>
  <c r="AQ85" i="1" s="1"/>
  <c r="AK43" i="1"/>
  <c r="AN43" i="1" s="1"/>
  <c r="AQ43" i="1" s="1"/>
  <c r="AN103" i="1"/>
  <c r="AQ103" i="1" s="1"/>
  <c r="AK51" i="1"/>
  <c r="AN51" i="1" s="1"/>
  <c r="AQ51" i="1" s="1"/>
  <c r="AK64" i="1"/>
  <c r="AN64" i="1" s="1"/>
  <c r="AQ64" i="1" s="1"/>
  <c r="AK184" i="1"/>
  <c r="AN184" i="1" s="1"/>
  <c r="AQ184" i="1" s="1"/>
  <c r="AN77" i="1"/>
  <c r="AQ77" i="1" s="1"/>
  <c r="AN169" i="1"/>
  <c r="AQ169" i="1" s="1"/>
  <c r="AN91" i="1"/>
  <c r="AQ91" i="1" s="1"/>
  <c r="AN2" i="1"/>
  <c r="AQ2" i="1" s="1"/>
  <c r="AN22" i="1"/>
  <c r="AQ22" i="1" s="1"/>
  <c r="AN158" i="1"/>
  <c r="AQ158" i="1" s="1"/>
  <c r="AN13" i="1"/>
  <c r="AQ13" i="1" s="1"/>
  <c r="AN148" i="1"/>
  <c r="AQ148" i="1" s="1"/>
  <c r="AN180" i="1"/>
  <c r="AQ180" i="1" s="1"/>
  <c r="AN137" i="1"/>
  <c r="AQ137" i="1" s="1"/>
  <c r="AN78" i="1"/>
  <c r="AQ78" i="1" s="1"/>
  <c r="AN63" i="1"/>
  <c r="AQ63" i="1" s="1"/>
  <c r="AN29" i="1"/>
  <c r="AQ29" i="1" s="1"/>
  <c r="AN120" i="1"/>
  <c r="AQ120" i="1" s="1"/>
  <c r="AN147" i="1"/>
  <c r="AQ147" i="1" s="1"/>
  <c r="AN8" i="1"/>
  <c r="AQ8" i="1" s="1"/>
  <c r="AN45" i="1"/>
  <c r="AQ45" i="1" s="1"/>
  <c r="AN138" i="1"/>
  <c r="AQ138" i="1" s="1"/>
  <c r="AN193" i="1"/>
  <c r="AQ193" i="1" s="1"/>
  <c r="AN35" i="1"/>
  <c r="AQ35" i="1" s="1"/>
  <c r="AN83" i="1"/>
  <c r="AQ83" i="1" s="1"/>
  <c r="AN133" i="1"/>
  <c r="AQ133" i="1" s="1"/>
  <c r="AN123" i="1"/>
  <c r="AQ123" i="1" s="1"/>
  <c r="AN167" i="1"/>
  <c r="AQ167" i="1" s="1"/>
  <c r="AN92" i="1"/>
  <c r="AQ92" i="1" s="1"/>
  <c r="AN16" i="1"/>
  <c r="AQ16" i="1" s="1"/>
  <c r="AN3" i="1"/>
  <c r="AQ3" i="1" s="1"/>
  <c r="AN23" i="1"/>
  <c r="AQ23" i="1" s="1"/>
  <c r="AN159" i="1"/>
  <c r="AQ159" i="1" s="1"/>
  <c r="AN65" i="1"/>
  <c r="AQ65" i="1" s="1"/>
  <c r="AN174" i="1"/>
  <c r="AQ174" i="1" s="1"/>
  <c r="AN192" i="1"/>
  <c r="AQ192" i="1" s="1"/>
  <c r="AN187" i="1"/>
  <c r="AQ187" i="1" s="1"/>
  <c r="AN86" i="1"/>
  <c r="AQ86" i="1" s="1"/>
  <c r="AN142" i="1"/>
  <c r="AQ142" i="1" s="1"/>
  <c r="AN144" i="1"/>
  <c r="AQ144" i="1" s="1"/>
  <c r="AK127" i="1"/>
  <c r="AN127" i="1" s="1"/>
  <c r="AQ127" i="1" s="1"/>
  <c r="AK168" i="1"/>
  <c r="AN168" i="1" s="1"/>
  <c r="AQ168" i="1" s="1"/>
  <c r="AK108" i="1"/>
  <c r="AN108" i="1" s="1"/>
  <c r="AQ108" i="1" s="1"/>
  <c r="AK7" i="1"/>
  <c r="AN7" i="1" s="1"/>
  <c r="AQ7" i="1" s="1"/>
  <c r="AK155" i="1"/>
  <c r="AN155" i="1" s="1"/>
  <c r="AQ155" i="1" s="1"/>
  <c r="AK25" i="1"/>
  <c r="AN25" i="1" s="1"/>
  <c r="AQ25" i="1" s="1"/>
  <c r="AK94" i="1"/>
  <c r="AN94" i="1" s="1"/>
  <c r="AQ94" i="1" s="1"/>
  <c r="AK114" i="1"/>
  <c r="AN114" i="1" s="1"/>
  <c r="AQ114" i="1" s="1"/>
  <c r="AN34" i="1"/>
  <c r="AQ34" i="1" s="1"/>
  <c r="AN48" i="1"/>
  <c r="AQ48" i="1" s="1"/>
  <c r="AN36" i="1"/>
  <c r="AQ36" i="1" s="1"/>
  <c r="AN38" i="1"/>
  <c r="AQ38" i="1" s="1"/>
  <c r="AN107" i="1"/>
  <c r="AQ107" i="1" s="1"/>
  <c r="AN14" i="1"/>
  <c r="AQ14" i="1" s="1"/>
  <c r="AN27" i="1"/>
  <c r="AQ27" i="1" s="1"/>
  <c r="AN26" i="1"/>
  <c r="AQ26" i="1" s="1"/>
  <c r="AN37" i="1"/>
  <c r="AQ37" i="1" s="1"/>
  <c r="AN21" i="1"/>
  <c r="AQ21" i="1" s="1"/>
  <c r="AN47" i="1"/>
  <c r="AQ47" i="1" s="1"/>
  <c r="AN28" i="1"/>
  <c r="AQ28" i="1" s="1"/>
  <c r="AN10" i="1"/>
  <c r="AQ10" i="1" s="1"/>
  <c r="AN118" i="1"/>
  <c r="AQ118" i="1" s="1"/>
  <c r="AN164" i="1"/>
  <c r="AQ164" i="1" s="1"/>
  <c r="AN131" i="1"/>
  <c r="AQ131" i="1" s="1"/>
  <c r="AN119" i="1"/>
  <c r="AQ119" i="1" s="1"/>
  <c r="AN69" i="1"/>
  <c r="AQ69" i="1" s="1"/>
  <c r="AN18" i="1"/>
  <c r="AQ18" i="1" s="1"/>
  <c r="AN71" i="1"/>
  <c r="AQ71" i="1" s="1"/>
  <c r="AN143" i="1"/>
  <c r="AQ143" i="1" s="1"/>
  <c r="AN160" i="1"/>
  <c r="AQ160" i="1" s="1"/>
  <c r="AN90" i="1"/>
  <c r="AQ90" i="1" s="1"/>
  <c r="AN50" i="1"/>
  <c r="AQ50" i="1" s="1"/>
  <c r="AN145" i="1"/>
  <c r="AQ145" i="1" s="1"/>
  <c r="AN182" i="1"/>
  <c r="AQ182" i="1" s="1"/>
  <c r="AN188" i="1"/>
  <c r="AQ188" i="1" s="1"/>
  <c r="AN124" i="1"/>
  <c r="AQ124" i="1" s="1"/>
  <c r="AN149" i="1"/>
  <c r="AQ149" i="1" s="1"/>
  <c r="AN98" i="1"/>
  <c r="AQ98" i="1" s="1"/>
  <c r="AN157" i="1"/>
  <c r="AQ157" i="1" s="1"/>
  <c r="AN101" i="1"/>
  <c r="AQ101" i="1" s="1"/>
  <c r="AN122" i="1"/>
  <c r="AQ122" i="1" s="1"/>
  <c r="AN152" i="1"/>
  <c r="AQ152" i="1" s="1"/>
  <c r="AN89" i="1"/>
  <c r="AQ89" i="1" s="1"/>
  <c r="AN84" i="1"/>
  <c r="AQ84" i="1" s="1"/>
  <c r="AN179" i="1"/>
  <c r="AQ179" i="1" s="1"/>
  <c r="AN57" i="1"/>
  <c r="AQ57" i="1" s="1"/>
  <c r="AN165" i="1"/>
  <c r="AQ165" i="1" s="1"/>
  <c r="AN128" i="1"/>
  <c r="AQ128" i="1" s="1"/>
  <c r="AN151" i="1"/>
  <c r="AQ151" i="1" s="1"/>
  <c r="AN110" i="1"/>
  <c r="AQ110" i="1" s="1"/>
  <c r="AN191" i="1"/>
  <c r="AQ191" i="1" s="1"/>
  <c r="AN111" i="1"/>
  <c r="AQ111" i="1" s="1"/>
  <c r="AN102" i="1"/>
  <c r="AQ102" i="1" s="1"/>
  <c r="AN93" i="1"/>
  <c r="AQ93" i="1" s="1"/>
  <c r="AN75" i="1"/>
  <c r="AQ75" i="1" s="1"/>
  <c r="AN41" i="1"/>
  <c r="AQ41" i="1" s="1"/>
  <c r="AN82" i="1"/>
  <c r="AQ82" i="1" s="1"/>
  <c r="AN4" i="1"/>
  <c r="AQ4" i="1" s="1"/>
  <c r="AN115" i="1"/>
  <c r="AQ115" i="1" s="1"/>
  <c r="AN135" i="1"/>
  <c r="AQ135" i="1" s="1"/>
  <c r="AN30" i="1"/>
  <c r="AQ30" i="1" s="1"/>
  <c r="AN33" i="1"/>
  <c r="AQ33" i="1" s="1"/>
  <c r="AN67" i="1"/>
  <c r="AQ67" i="1" s="1"/>
  <c r="AN186" i="1"/>
  <c r="AQ186" i="1" s="1"/>
  <c r="AN129" i="1"/>
  <c r="AQ129" i="1" s="1"/>
  <c r="AN106" i="1"/>
  <c r="AQ106" i="1" s="1"/>
  <c r="AN173" i="1"/>
  <c r="AQ173" i="1" s="1"/>
  <c r="AN79" i="1"/>
  <c r="AQ79" i="1" s="1"/>
  <c r="AN175" i="1"/>
  <c r="AQ175" i="1" s="1"/>
  <c r="AN146" i="1"/>
  <c r="AQ146" i="1" s="1"/>
  <c r="AN42" i="1"/>
  <c r="AQ42" i="1" s="1"/>
  <c r="AN183" i="1"/>
  <c r="AQ183" i="1" s="1"/>
  <c r="AN32" i="1"/>
  <c r="AQ32" i="1" s="1"/>
  <c r="AN104" i="1"/>
  <c r="AQ104" i="1" s="1"/>
  <c r="AN126" i="1"/>
  <c r="AQ126" i="1" s="1"/>
  <c r="AN154" i="1"/>
  <c r="AQ154" i="1" s="1"/>
  <c r="AN117" i="1"/>
  <c r="AQ117" i="1" s="1"/>
  <c r="AN73" i="1"/>
  <c r="AQ73" i="1" s="1"/>
  <c r="AN178" i="1"/>
  <c r="AQ178" i="1" s="1"/>
  <c r="AN62" i="1"/>
  <c r="AQ62" i="1" s="1"/>
  <c r="AN194" i="1"/>
  <c r="AQ194" i="1" s="1"/>
  <c r="AN161" i="1"/>
  <c r="AQ161" i="1" s="1"/>
  <c r="AK166" i="1"/>
  <c r="AN166" i="1" s="1"/>
  <c r="AQ166" i="1" s="1"/>
  <c r="AK113" i="1"/>
  <c r="AN113" i="1" s="1"/>
  <c r="AQ113" i="1" s="1"/>
  <c r="AN19" i="1"/>
  <c r="AQ19" i="1" s="1"/>
  <c r="AN15" i="1"/>
  <c r="AQ15" i="1" s="1"/>
  <c r="AN20" i="1"/>
  <c r="AQ20" i="1" s="1"/>
  <c r="AN52" i="1"/>
  <c r="AQ52" i="1" s="1"/>
  <c r="AN99" i="1"/>
  <c r="AQ99" i="1" s="1"/>
  <c r="AN17" i="1"/>
  <c r="AQ17" i="1" s="1"/>
  <c r="AN56" i="1"/>
  <c r="AQ56" i="1" s="1"/>
  <c r="AN11" i="1"/>
  <c r="AQ11" i="1" s="1"/>
  <c r="AN105" i="1"/>
  <c r="AQ105" i="1" s="1"/>
  <c r="AN6" i="1"/>
  <c r="AQ6" i="1" s="1"/>
  <c r="AN96" i="1"/>
  <c r="AQ96" i="1" s="1"/>
  <c r="AN12" i="1"/>
  <c r="AQ12" i="1" s="1"/>
  <c r="AN40" i="1"/>
  <c r="AQ40" i="1" s="1"/>
  <c r="AN9" i="1"/>
  <c r="AQ9" i="1" s="1"/>
  <c r="AN162" i="1"/>
  <c r="AQ162" i="1" s="1"/>
  <c r="AN170" i="1"/>
  <c r="AQ170" i="1" s="1"/>
  <c r="AN76" i="1"/>
  <c r="AQ76" i="1" s="1"/>
  <c r="AN172" i="1"/>
  <c r="AQ172" i="1" s="1"/>
  <c r="AN80" i="1"/>
  <c r="AQ80" i="1" s="1"/>
  <c r="AN54" i="1"/>
  <c r="AQ54" i="1" s="1"/>
  <c r="AN81" i="1"/>
  <c r="AQ81" i="1" s="1"/>
  <c r="AN44" i="1"/>
  <c r="AQ44" i="1" s="1"/>
  <c r="AN88" i="1"/>
  <c r="AQ88" i="1" s="1"/>
  <c r="AN46" i="1"/>
  <c r="AQ46" i="1" s="1"/>
  <c r="AN70" i="1"/>
  <c r="AQ70" i="1" s="1"/>
  <c r="AN132" i="1"/>
  <c r="AQ132" i="1" s="1"/>
  <c r="AN163" i="1"/>
  <c r="AQ163" i="1" s="1"/>
  <c r="AN24" i="1"/>
  <c r="AQ24" i="1" s="1"/>
  <c r="AN49" i="1"/>
  <c r="AQ49" i="1" s="1"/>
  <c r="AN58" i="1"/>
  <c r="AQ58" i="1" s="1"/>
  <c r="AN100" i="1"/>
  <c r="AQ100" i="1" s="1"/>
  <c r="AN171" i="1"/>
  <c r="AQ171" i="1" s="1"/>
  <c r="AN156" i="1"/>
  <c r="AQ156" i="1" s="1"/>
  <c r="AN177" i="1"/>
  <c r="AQ177" i="1" s="1"/>
  <c r="AN139" i="1"/>
  <c r="AQ139" i="1" s="1"/>
  <c r="AN109" i="1"/>
  <c r="AQ109" i="1" s="1"/>
  <c r="AN87" i="1"/>
  <c r="AQ87" i="1" s="1"/>
  <c r="AN112" i="1"/>
  <c r="AQ112" i="1" s="1"/>
  <c r="AN121" i="1"/>
  <c r="AQ121" i="1" s="1"/>
  <c r="AN95" i="1"/>
  <c r="AQ95" i="1" s="1"/>
  <c r="AN181" i="1"/>
  <c r="AQ181" i="1" s="1"/>
  <c r="AN185" i="1"/>
  <c r="AQ185" i="1" s="1"/>
  <c r="AN189" i="1"/>
  <c r="AQ189" i="1" s="1"/>
  <c r="AN153" i="1"/>
  <c r="AQ153" i="1" s="1"/>
  <c r="EN170" i="1" l="1"/>
  <c r="ER170" i="1"/>
  <c r="EQ170" i="1"/>
  <c r="EP170" i="1"/>
  <c r="EN150" i="1"/>
  <c r="ER150" i="1"/>
  <c r="EP150" i="1"/>
  <c r="EQ150" i="1"/>
  <c r="ER178" i="1"/>
  <c r="EQ178" i="1"/>
  <c r="EP178" i="1"/>
  <c r="EN178" i="1"/>
  <c r="EP9" i="1"/>
  <c r="ER9" i="1"/>
  <c r="EQ9" i="1"/>
  <c r="EN9" i="1"/>
  <c r="ER152" i="1"/>
  <c r="EQ152" i="1"/>
  <c r="EP152" i="1"/>
  <c r="EN152" i="1"/>
  <c r="ER49" i="1"/>
  <c r="EQ49" i="1"/>
  <c r="EP49" i="1"/>
  <c r="EN49" i="1"/>
  <c r="EQ82" i="1"/>
  <c r="ER82" i="1"/>
  <c r="EP82" i="1"/>
  <c r="EN82" i="1"/>
  <c r="ER181" i="1"/>
  <c r="EQ181" i="1"/>
  <c r="EP181" i="1"/>
  <c r="EN181" i="1"/>
  <c r="ER70" i="1"/>
  <c r="EQ70" i="1"/>
  <c r="EP70" i="1"/>
  <c r="EN70" i="1"/>
  <c r="ER19" i="1"/>
  <c r="EQ19" i="1"/>
  <c r="EP19" i="1"/>
  <c r="EN19" i="1"/>
  <c r="EQ175" i="1"/>
  <c r="EP175" i="1"/>
  <c r="EN175" i="1"/>
  <c r="ER175" i="1"/>
  <c r="ER179" i="1"/>
  <c r="EQ179" i="1"/>
  <c r="EP179" i="1"/>
  <c r="EN179" i="1"/>
  <c r="ER143" i="1"/>
  <c r="EQ143" i="1"/>
  <c r="EN143" i="1"/>
  <c r="EP143" i="1"/>
  <c r="ER107" i="1"/>
  <c r="EQ107" i="1"/>
  <c r="EP107" i="1"/>
  <c r="EN107" i="1"/>
  <c r="EP45" i="1"/>
  <c r="ER45" i="1"/>
  <c r="EQ45" i="1"/>
  <c r="EN45" i="1"/>
  <c r="ER180" i="1"/>
  <c r="EQ180" i="1"/>
  <c r="EP180" i="1"/>
  <c r="EN180" i="1"/>
  <c r="ER39" i="1"/>
  <c r="EQ39" i="1"/>
  <c r="EP39" i="1"/>
  <c r="EN39" i="1"/>
  <c r="ER72" i="1"/>
  <c r="EQ72" i="1"/>
  <c r="EP72" i="1"/>
  <c r="EN72" i="1"/>
  <c r="EQ95" i="1"/>
  <c r="EP95" i="1"/>
  <c r="ER95" i="1"/>
  <c r="EN95" i="1"/>
  <c r="EQ171" i="1"/>
  <c r="EP171" i="1"/>
  <c r="ER171" i="1"/>
  <c r="EN171" i="1"/>
  <c r="ER46" i="1"/>
  <c r="EQ46" i="1"/>
  <c r="EP46" i="1"/>
  <c r="EN46" i="1"/>
  <c r="EP11" i="1"/>
  <c r="ER11" i="1"/>
  <c r="EQ11" i="1"/>
  <c r="EN11" i="1"/>
  <c r="EQ113" i="1"/>
  <c r="EN113" i="1"/>
  <c r="ER113" i="1"/>
  <c r="EP113" i="1"/>
  <c r="EQ154" i="1"/>
  <c r="ER154" i="1"/>
  <c r="EN154" i="1"/>
  <c r="EP154" i="1"/>
  <c r="ER79" i="1"/>
  <c r="EQ79" i="1"/>
  <c r="EN79" i="1"/>
  <c r="EP79" i="1"/>
  <c r="EQ135" i="1"/>
  <c r="EP135" i="1"/>
  <c r="ER135" i="1"/>
  <c r="EN135" i="1"/>
  <c r="ER111" i="1"/>
  <c r="EQ111" i="1"/>
  <c r="EP111" i="1"/>
  <c r="EN111" i="1"/>
  <c r="ER84" i="1"/>
  <c r="EQ84" i="1"/>
  <c r="EP84" i="1"/>
  <c r="EN84" i="1"/>
  <c r="EP124" i="1"/>
  <c r="EQ124" i="1"/>
  <c r="EN124" i="1"/>
  <c r="ER124" i="1"/>
  <c r="ER71" i="1"/>
  <c r="EQ71" i="1"/>
  <c r="EP71" i="1"/>
  <c r="EN71" i="1"/>
  <c r="EQ28" i="1"/>
  <c r="EP28" i="1"/>
  <c r="ER28" i="1"/>
  <c r="EN28" i="1"/>
  <c r="EQ38" i="1"/>
  <c r="EP38" i="1"/>
  <c r="ER38" i="1"/>
  <c r="EN38" i="1"/>
  <c r="ER7" i="1"/>
  <c r="EQ7" i="1"/>
  <c r="EP7" i="1"/>
  <c r="EN7" i="1"/>
  <c r="ER192" i="1"/>
  <c r="EQ192" i="1"/>
  <c r="EP192" i="1"/>
  <c r="EN192" i="1"/>
  <c r="ER167" i="1"/>
  <c r="EQ167" i="1"/>
  <c r="EP167" i="1"/>
  <c r="EN167" i="1"/>
  <c r="EN8" i="1"/>
  <c r="ER8" i="1"/>
  <c r="EQ8" i="1"/>
  <c r="EP8" i="1"/>
  <c r="ER148" i="1"/>
  <c r="EQ148" i="1"/>
  <c r="EP148" i="1"/>
  <c r="EN148" i="1"/>
  <c r="ER136" i="1"/>
  <c r="EQ136" i="1"/>
  <c r="EP136" i="1"/>
  <c r="EN136" i="1"/>
  <c r="ER130" i="1"/>
  <c r="EQ130" i="1"/>
  <c r="EP130" i="1"/>
  <c r="EN130" i="1"/>
  <c r="ER97" i="1"/>
  <c r="EQ97" i="1"/>
  <c r="EP97" i="1"/>
  <c r="EN97" i="1"/>
  <c r="ER161" i="1"/>
  <c r="EQ161" i="1"/>
  <c r="EP161" i="1"/>
  <c r="EN161" i="1"/>
  <c r="ER69" i="1"/>
  <c r="EP69" i="1"/>
  <c r="EN69" i="1"/>
  <c r="EQ69" i="1"/>
  <c r="ER194" i="1"/>
  <c r="EQ194" i="1"/>
  <c r="EP194" i="1"/>
  <c r="EN194" i="1"/>
  <c r="ER119" i="1"/>
  <c r="EP119" i="1"/>
  <c r="EQ119" i="1"/>
  <c r="EN119" i="1"/>
  <c r="EQ156" i="1"/>
  <c r="EP156" i="1"/>
  <c r="ER156" i="1"/>
  <c r="EN156" i="1"/>
  <c r="EQ105" i="1"/>
  <c r="EP105" i="1"/>
  <c r="ER105" i="1"/>
  <c r="EN105" i="1"/>
  <c r="EP117" i="1"/>
  <c r="ER117" i="1"/>
  <c r="EQ117" i="1"/>
  <c r="EN117" i="1"/>
  <c r="ER30" i="1"/>
  <c r="EQ30" i="1"/>
  <c r="EP30" i="1"/>
  <c r="EN30" i="1"/>
  <c r="EQ102" i="1"/>
  <c r="EP102" i="1"/>
  <c r="ER102" i="1"/>
  <c r="EN102" i="1"/>
  <c r="ER10" i="1"/>
  <c r="EQ10" i="1"/>
  <c r="EP10" i="1"/>
  <c r="EN10" i="1"/>
  <c r="EP155" i="1"/>
  <c r="ER155" i="1"/>
  <c r="EQ155" i="1"/>
  <c r="EN155" i="1"/>
  <c r="ER92" i="1"/>
  <c r="EP92" i="1"/>
  <c r="EQ92" i="1"/>
  <c r="EN92" i="1"/>
  <c r="EQ77" i="1"/>
  <c r="ER77" i="1"/>
  <c r="EP77" i="1"/>
  <c r="EN77" i="1"/>
  <c r="ER121" i="1"/>
  <c r="EQ121" i="1"/>
  <c r="EP121" i="1"/>
  <c r="EN121" i="1"/>
  <c r="ER100" i="1"/>
  <c r="EQ100" i="1"/>
  <c r="EP100" i="1"/>
  <c r="EN100" i="1"/>
  <c r="EP88" i="1"/>
  <c r="ER88" i="1"/>
  <c r="EQ88" i="1"/>
  <c r="EN88" i="1"/>
  <c r="ER162" i="1"/>
  <c r="EP162" i="1"/>
  <c r="EQ162" i="1"/>
  <c r="EN162" i="1"/>
  <c r="ER56" i="1"/>
  <c r="EQ56" i="1"/>
  <c r="EP56" i="1"/>
  <c r="EN56" i="1"/>
  <c r="EP126" i="1"/>
  <c r="ER126" i="1"/>
  <c r="EQ126" i="1"/>
  <c r="EN126" i="1"/>
  <c r="EQ173" i="1"/>
  <c r="ER173" i="1"/>
  <c r="EN173" i="1"/>
  <c r="EP173" i="1"/>
  <c r="EP115" i="1"/>
  <c r="EN115" i="1"/>
  <c r="EQ115" i="1"/>
  <c r="ER115" i="1"/>
  <c r="ER191" i="1"/>
  <c r="EN191" i="1"/>
  <c r="EQ191" i="1"/>
  <c r="EP191" i="1"/>
  <c r="EQ89" i="1"/>
  <c r="EP89" i="1"/>
  <c r="ER89" i="1"/>
  <c r="EN89" i="1"/>
  <c r="EP18" i="1"/>
  <c r="EN18" i="1"/>
  <c r="ER18" i="1"/>
  <c r="EQ18" i="1"/>
  <c r="EP47" i="1"/>
  <c r="ER47" i="1"/>
  <c r="EQ47" i="1"/>
  <c r="EN47" i="1"/>
  <c r="EQ36" i="1"/>
  <c r="EP36" i="1"/>
  <c r="EN36" i="1"/>
  <c r="ER36" i="1"/>
  <c r="EP108" i="1"/>
  <c r="ER108" i="1"/>
  <c r="EN108" i="1"/>
  <c r="EQ108" i="1"/>
  <c r="EQ123" i="1"/>
  <c r="EN123" i="1"/>
  <c r="ER123" i="1"/>
  <c r="EP123" i="1"/>
  <c r="ER147" i="1"/>
  <c r="EN147" i="1"/>
  <c r="EQ147" i="1"/>
  <c r="EP147" i="1"/>
  <c r="ER13" i="1"/>
  <c r="EQ13" i="1"/>
  <c r="EP13" i="1"/>
  <c r="EN13" i="1"/>
  <c r="EQ64" i="1"/>
  <c r="ER64" i="1"/>
  <c r="EP64" i="1"/>
  <c r="EN64" i="1"/>
  <c r="EQ59" i="1"/>
  <c r="ER59" i="1"/>
  <c r="EN59" i="1"/>
  <c r="EP59" i="1"/>
  <c r="EQ190" i="1"/>
  <c r="EP190" i="1"/>
  <c r="EN190" i="1"/>
  <c r="ER190" i="1"/>
  <c r="ER5" i="1"/>
  <c r="EQ5" i="1"/>
  <c r="EP5" i="1"/>
  <c r="EN5" i="1"/>
  <c r="ER112" i="1"/>
  <c r="EQ112" i="1"/>
  <c r="EP112" i="1"/>
  <c r="EN112" i="1"/>
  <c r="EQ182" i="1"/>
  <c r="EP182" i="1"/>
  <c r="ER182" i="1"/>
  <c r="EN182" i="1"/>
  <c r="ER168" i="1"/>
  <c r="EN168" i="1"/>
  <c r="EQ168" i="1"/>
  <c r="EP168" i="1"/>
  <c r="EP65" i="1"/>
  <c r="ER65" i="1"/>
  <c r="EQ65" i="1"/>
  <c r="EN65" i="1"/>
  <c r="EQ133" i="1"/>
  <c r="EP133" i="1"/>
  <c r="ER133" i="1"/>
  <c r="EN133" i="1"/>
  <c r="EQ120" i="1"/>
  <c r="EP120" i="1"/>
  <c r="ER120" i="1"/>
  <c r="EN120" i="1"/>
  <c r="ER158" i="1"/>
  <c r="EP158" i="1"/>
  <c r="EN158" i="1"/>
  <c r="EQ158" i="1"/>
  <c r="EP51" i="1"/>
  <c r="EN51" i="1"/>
  <c r="ER51" i="1"/>
  <c r="EQ51" i="1"/>
  <c r="ER66" i="1"/>
  <c r="EQ66" i="1"/>
  <c r="EP66" i="1"/>
  <c r="EN66" i="1"/>
  <c r="ER134" i="1"/>
  <c r="EQ134" i="1"/>
  <c r="EP134" i="1"/>
  <c r="EN134" i="1"/>
  <c r="EQ55" i="1"/>
  <c r="EP55" i="1"/>
  <c r="ER55" i="1"/>
  <c r="EN55" i="1"/>
  <c r="EQ17" i="1"/>
  <c r="EP17" i="1"/>
  <c r="ER17" i="1"/>
  <c r="EN17" i="1"/>
  <c r="EP129" i="1"/>
  <c r="ER129" i="1"/>
  <c r="EN129" i="1"/>
  <c r="EQ129" i="1"/>
  <c r="EP34" i="1"/>
  <c r="EN34" i="1"/>
  <c r="ER34" i="1"/>
  <c r="EQ34" i="1"/>
  <c r="EQ29" i="1"/>
  <c r="EN29" i="1"/>
  <c r="ER29" i="1"/>
  <c r="EP29" i="1"/>
  <c r="EP68" i="1"/>
  <c r="EN68" i="1"/>
  <c r="ER68" i="1"/>
  <c r="EQ68" i="1"/>
  <c r="EQ176" i="1"/>
  <c r="EP176" i="1"/>
  <c r="EN176" i="1"/>
  <c r="ER176" i="1"/>
  <c r="EQ58" i="1"/>
  <c r="ER58" i="1"/>
  <c r="EN58" i="1"/>
  <c r="EP58" i="1"/>
  <c r="EQ110" i="1"/>
  <c r="EP110" i="1"/>
  <c r="ER110" i="1"/>
  <c r="EN110" i="1"/>
  <c r="ER81" i="1"/>
  <c r="EQ81" i="1"/>
  <c r="EP81" i="1"/>
  <c r="EN81" i="1"/>
  <c r="ER151" i="1"/>
  <c r="EQ151" i="1"/>
  <c r="EP151" i="1"/>
  <c r="EN151" i="1"/>
  <c r="ER83" i="1"/>
  <c r="EQ83" i="1"/>
  <c r="EP83" i="1"/>
  <c r="EN83" i="1"/>
  <c r="ER153" i="1"/>
  <c r="EP153" i="1"/>
  <c r="EN153" i="1"/>
  <c r="EQ153" i="1"/>
  <c r="ER62" i="1"/>
  <c r="EQ62" i="1"/>
  <c r="EP62" i="1"/>
  <c r="EN62" i="1"/>
  <c r="ER26" i="1"/>
  <c r="EQ26" i="1"/>
  <c r="EP26" i="1"/>
  <c r="EN26" i="1"/>
  <c r="ER140" i="1"/>
  <c r="EP140" i="1"/>
  <c r="EN140" i="1"/>
  <c r="EQ140" i="1"/>
  <c r="ER44" i="1"/>
  <c r="EQ44" i="1"/>
  <c r="EP44" i="1"/>
  <c r="EN44" i="1"/>
  <c r="EP4" i="1"/>
  <c r="EN4" i="1"/>
  <c r="ER4" i="1"/>
  <c r="EQ4" i="1"/>
  <c r="ER87" i="1"/>
  <c r="EQ87" i="1"/>
  <c r="EP87" i="1"/>
  <c r="EN87" i="1"/>
  <c r="EQ32" i="1"/>
  <c r="EP32" i="1"/>
  <c r="EN32" i="1"/>
  <c r="ER32" i="1"/>
  <c r="ER145" i="1"/>
  <c r="EQ145" i="1"/>
  <c r="EP145" i="1"/>
  <c r="EN145" i="1"/>
  <c r="EP127" i="1"/>
  <c r="ER127" i="1"/>
  <c r="EN127" i="1"/>
  <c r="EQ127" i="1"/>
  <c r="ER22" i="1"/>
  <c r="EN22" i="1"/>
  <c r="EQ22" i="1"/>
  <c r="EP22" i="1"/>
  <c r="ER109" i="1"/>
  <c r="EQ109" i="1"/>
  <c r="EP109" i="1"/>
  <c r="EN109" i="1"/>
  <c r="ER24" i="1"/>
  <c r="EN24" i="1"/>
  <c r="EQ24" i="1"/>
  <c r="EP24" i="1"/>
  <c r="ER12" i="1"/>
  <c r="EQ12" i="1"/>
  <c r="EP12" i="1"/>
  <c r="EN12" i="1"/>
  <c r="ER183" i="1"/>
  <c r="EQ183" i="1"/>
  <c r="EP183" i="1"/>
  <c r="EN183" i="1"/>
  <c r="EQ41" i="1"/>
  <c r="EP41" i="1"/>
  <c r="ER41" i="1"/>
  <c r="EN41" i="1"/>
  <c r="ER101" i="1"/>
  <c r="EP101" i="1"/>
  <c r="EN101" i="1"/>
  <c r="EQ101" i="1"/>
  <c r="EP131" i="1"/>
  <c r="EN131" i="1"/>
  <c r="ER131" i="1"/>
  <c r="EQ131" i="1"/>
  <c r="EP144" i="1"/>
  <c r="ER144" i="1"/>
  <c r="EQ144" i="1"/>
  <c r="EN144" i="1"/>
  <c r="ER23" i="1"/>
  <c r="EQ23" i="1"/>
  <c r="EP23" i="1"/>
  <c r="EN23" i="1"/>
  <c r="EP63" i="1"/>
  <c r="ER63" i="1"/>
  <c r="EN63" i="1"/>
  <c r="EQ63" i="1"/>
  <c r="ER2" i="1"/>
  <c r="EQ2" i="1"/>
  <c r="EP2" i="1"/>
  <c r="EN2" i="1"/>
  <c r="EP60" i="1"/>
  <c r="ER60" i="1"/>
  <c r="EQ60" i="1"/>
  <c r="EN60" i="1"/>
  <c r="ER189" i="1"/>
  <c r="EQ189" i="1"/>
  <c r="EP189" i="1"/>
  <c r="EN189" i="1"/>
  <c r="ER139" i="1"/>
  <c r="EQ139" i="1"/>
  <c r="EP139" i="1"/>
  <c r="EN139" i="1"/>
  <c r="ER163" i="1"/>
  <c r="EQ163" i="1"/>
  <c r="EP163" i="1"/>
  <c r="EN163" i="1"/>
  <c r="EQ80" i="1"/>
  <c r="EP80" i="1"/>
  <c r="ER80" i="1"/>
  <c r="EN80" i="1"/>
  <c r="ER96" i="1"/>
  <c r="EQ96" i="1"/>
  <c r="EP96" i="1"/>
  <c r="EN96" i="1"/>
  <c r="EP20" i="1"/>
  <c r="ER20" i="1"/>
  <c r="EQ20" i="1"/>
  <c r="EN20" i="1"/>
  <c r="ER42" i="1"/>
  <c r="EQ42" i="1"/>
  <c r="EP42" i="1"/>
  <c r="EN42" i="1"/>
  <c r="ER67" i="1"/>
  <c r="EQ67" i="1"/>
  <c r="EP67" i="1"/>
  <c r="EN67" i="1"/>
  <c r="EP75" i="1"/>
  <c r="ER75" i="1"/>
  <c r="EQ75" i="1"/>
  <c r="EN75" i="1"/>
  <c r="ER165" i="1"/>
  <c r="EQ165" i="1"/>
  <c r="EP165" i="1"/>
  <c r="EN165" i="1"/>
  <c r="EP157" i="1"/>
  <c r="EQ157" i="1"/>
  <c r="EN157" i="1"/>
  <c r="ER157" i="1"/>
  <c r="ER90" i="1"/>
  <c r="EQ90" i="1"/>
  <c r="EP90" i="1"/>
  <c r="EN90" i="1"/>
  <c r="EQ164" i="1"/>
  <c r="EN164" i="1"/>
  <c r="ER164" i="1"/>
  <c r="EP164" i="1"/>
  <c r="EP27" i="1"/>
  <c r="ER27" i="1"/>
  <c r="EQ27" i="1"/>
  <c r="EN27" i="1"/>
  <c r="EP94" i="1"/>
  <c r="ER94" i="1"/>
  <c r="EQ94" i="1"/>
  <c r="EN94" i="1"/>
  <c r="ER142" i="1"/>
  <c r="EQ142" i="1"/>
  <c r="EP142" i="1"/>
  <c r="EN142" i="1"/>
  <c r="EP3" i="1"/>
  <c r="EN3" i="1"/>
  <c r="ER3" i="1"/>
  <c r="EQ3" i="1"/>
  <c r="ER193" i="1"/>
  <c r="EQ193" i="1"/>
  <c r="EP193" i="1"/>
  <c r="EN193" i="1"/>
  <c r="ER78" i="1"/>
  <c r="EQ78" i="1"/>
  <c r="EP78" i="1"/>
  <c r="EN78" i="1"/>
  <c r="ER91" i="1"/>
  <c r="EQ91" i="1"/>
  <c r="EP91" i="1"/>
  <c r="EN91" i="1"/>
  <c r="EQ85" i="1"/>
  <c r="EN85" i="1"/>
  <c r="ER85" i="1"/>
  <c r="EP85" i="1"/>
  <c r="ER74" i="1"/>
  <c r="EP74" i="1"/>
  <c r="EN74" i="1"/>
  <c r="EQ74" i="1"/>
  <c r="ER116" i="1"/>
  <c r="EP116" i="1"/>
  <c r="EQ116" i="1"/>
  <c r="EN116" i="1"/>
  <c r="EP104" i="1"/>
  <c r="ER104" i="1"/>
  <c r="EQ104" i="1"/>
  <c r="EN104" i="1"/>
  <c r="EP21" i="1"/>
  <c r="ER21" i="1"/>
  <c r="EQ21" i="1"/>
  <c r="EN21" i="1"/>
  <c r="EQ99" i="1"/>
  <c r="EP99" i="1"/>
  <c r="EN99" i="1"/>
  <c r="ER99" i="1"/>
  <c r="EP122" i="1"/>
  <c r="ER122" i="1"/>
  <c r="EQ122" i="1"/>
  <c r="EN122" i="1"/>
  <c r="ER37" i="1"/>
  <c r="EQ37" i="1"/>
  <c r="EP37" i="1"/>
  <c r="EN37" i="1"/>
  <c r="EQ159" i="1"/>
  <c r="EP159" i="1"/>
  <c r="ER159" i="1"/>
  <c r="EN159" i="1"/>
  <c r="EP103" i="1"/>
  <c r="ER103" i="1"/>
  <c r="EQ103" i="1"/>
  <c r="EN103" i="1"/>
  <c r="EP54" i="1"/>
  <c r="ER54" i="1"/>
  <c r="EQ54" i="1"/>
  <c r="EN54" i="1"/>
  <c r="EQ52" i="1"/>
  <c r="EN52" i="1"/>
  <c r="ER52" i="1"/>
  <c r="EP52" i="1"/>
  <c r="ER186" i="1"/>
  <c r="EQ186" i="1"/>
  <c r="EP186" i="1"/>
  <c r="EN186" i="1"/>
  <c r="EP128" i="1"/>
  <c r="ER128" i="1"/>
  <c r="EQ128" i="1"/>
  <c r="EN128" i="1"/>
  <c r="ER50" i="1"/>
  <c r="EQ50" i="1"/>
  <c r="EP50" i="1"/>
  <c r="EN50" i="1"/>
  <c r="ER114" i="1"/>
  <c r="EQ114" i="1"/>
  <c r="EP114" i="1"/>
  <c r="EN114" i="1"/>
  <c r="ER35" i="1"/>
  <c r="EQ35" i="1"/>
  <c r="EP35" i="1"/>
  <c r="EN35" i="1"/>
  <c r="ER43" i="1"/>
  <c r="EQ43" i="1"/>
  <c r="EN43" i="1"/>
  <c r="EP43" i="1"/>
  <c r="ER185" i="1"/>
  <c r="EQ185" i="1"/>
  <c r="EP185" i="1"/>
  <c r="EN185" i="1"/>
  <c r="ER132" i="1"/>
  <c r="EQ132" i="1"/>
  <c r="EP132" i="1"/>
  <c r="EN132" i="1"/>
  <c r="EQ172" i="1"/>
  <c r="EN172" i="1"/>
  <c r="ER172" i="1"/>
  <c r="EP172" i="1"/>
  <c r="EQ6" i="1"/>
  <c r="EP6" i="1"/>
  <c r="ER6" i="1"/>
  <c r="EN6" i="1"/>
  <c r="EP15" i="1"/>
  <c r="ER15" i="1"/>
  <c r="EQ15" i="1"/>
  <c r="EN15" i="1"/>
  <c r="ER73" i="1"/>
  <c r="EQ73" i="1"/>
  <c r="EP73" i="1"/>
  <c r="EN73" i="1"/>
  <c r="ER146" i="1"/>
  <c r="EP146" i="1"/>
  <c r="EN146" i="1"/>
  <c r="EQ146" i="1"/>
  <c r="ER33" i="1"/>
  <c r="EQ33" i="1"/>
  <c r="EP33" i="1"/>
  <c r="EN33" i="1"/>
  <c r="EP93" i="1"/>
  <c r="EQ93" i="1"/>
  <c r="EN93" i="1"/>
  <c r="ER93" i="1"/>
  <c r="ER57" i="1"/>
  <c r="EQ57" i="1"/>
  <c r="EP57" i="1"/>
  <c r="EN57" i="1"/>
  <c r="EQ98" i="1"/>
  <c r="EN98" i="1"/>
  <c r="ER98" i="1"/>
  <c r="EP98" i="1"/>
  <c r="EP160" i="1"/>
  <c r="EN160" i="1"/>
  <c r="ER160" i="1"/>
  <c r="EQ160" i="1"/>
  <c r="EQ118" i="1"/>
  <c r="EN118" i="1"/>
  <c r="ER118" i="1"/>
  <c r="EP118" i="1"/>
  <c r="ER14" i="1"/>
  <c r="EQ14" i="1"/>
  <c r="EP14" i="1"/>
  <c r="EN14" i="1"/>
  <c r="ER25" i="1"/>
  <c r="EQ25" i="1"/>
  <c r="EP25" i="1"/>
  <c r="EN25" i="1"/>
  <c r="EQ86" i="1"/>
  <c r="EP86" i="1"/>
  <c r="ER86" i="1"/>
  <c r="EN86" i="1"/>
  <c r="ER16" i="1"/>
  <c r="EQ16" i="1"/>
  <c r="EP16" i="1"/>
  <c r="EN16" i="1"/>
  <c r="EQ138" i="1"/>
  <c r="EP138" i="1"/>
  <c r="ER138" i="1"/>
  <c r="EN138" i="1"/>
  <c r="EP137" i="1"/>
  <c r="ER137" i="1"/>
  <c r="EQ137" i="1"/>
  <c r="EN137" i="1"/>
  <c r="EQ169" i="1"/>
  <c r="ER169" i="1"/>
  <c r="EP169" i="1"/>
  <c r="EN169" i="1"/>
  <c r="ER141" i="1"/>
  <c r="EQ141" i="1"/>
  <c r="EP141" i="1"/>
  <c r="EN141" i="1"/>
  <c r="ER53" i="1"/>
  <c r="EQ53" i="1"/>
  <c r="EP53" i="1"/>
  <c r="EN53" i="1"/>
  <c r="ER31" i="1"/>
  <c r="EQ31" i="1"/>
  <c r="EP31" i="1"/>
  <c r="EN31" i="1"/>
  <c r="EQ106" i="1"/>
  <c r="EN106" i="1"/>
  <c r="ER106" i="1"/>
  <c r="EP106" i="1"/>
  <c r="ER48" i="1"/>
  <c r="EP48" i="1"/>
  <c r="EQ48" i="1"/>
  <c r="EN48" i="1"/>
  <c r="ER40" i="1"/>
  <c r="EQ40" i="1"/>
  <c r="EP40" i="1"/>
  <c r="EN40" i="1"/>
  <c r="EP76" i="1"/>
  <c r="ER76" i="1"/>
  <c r="EQ76" i="1"/>
  <c r="EN76" i="1"/>
  <c r="EQ149" i="1"/>
  <c r="EP149" i="1"/>
  <c r="ER149" i="1"/>
  <c r="EN149" i="1"/>
  <c r="ER61" i="1"/>
  <c r="EQ61" i="1"/>
  <c r="EP61" i="1"/>
  <c r="EN61" i="1"/>
  <c r="ES125" i="1"/>
  <c r="EO125" i="1" s="1"/>
  <c r="ET125" i="1" s="1"/>
  <c r="ES150" i="1" l="1"/>
  <c r="EO150" i="1" s="1"/>
  <c r="ET150" i="1" s="1"/>
  <c r="ES170" i="1"/>
  <c r="EO170" i="1" s="1"/>
  <c r="ET170" i="1" s="1"/>
  <c r="ES178" i="1"/>
  <c r="EO178" i="1" s="1"/>
  <c r="ET178" i="1" s="1"/>
  <c r="ES192" i="1"/>
  <c r="EO192" i="1" s="1"/>
  <c r="ET192" i="1" s="1"/>
  <c r="ES160" i="1"/>
  <c r="EO160" i="1" s="1"/>
  <c r="ET160" i="1" s="1"/>
  <c r="ES193" i="1"/>
  <c r="EO193" i="1" s="1"/>
  <c r="ET193" i="1" s="1"/>
  <c r="ES108" i="1"/>
  <c r="EO108" i="1" s="1"/>
  <c r="ET108" i="1" s="1"/>
  <c r="ES87" i="1"/>
  <c r="EO87" i="1" s="1"/>
  <c r="ET87" i="1" s="1"/>
  <c r="ES144" i="1"/>
  <c r="EO144" i="1" s="1"/>
  <c r="ET144" i="1" s="1"/>
  <c r="ES92" i="1"/>
  <c r="EO92" i="1" s="1"/>
  <c r="ET92" i="1" s="1"/>
  <c r="ES143" i="1"/>
  <c r="EO143" i="1" s="1"/>
  <c r="ET143" i="1" s="1"/>
  <c r="ES105" i="1"/>
  <c r="EO105" i="1" s="1"/>
  <c r="ET105" i="1" s="1"/>
  <c r="ES16" i="1"/>
  <c r="EO16" i="1" s="1"/>
  <c r="ET16" i="1" s="1"/>
  <c r="ES57" i="1"/>
  <c r="EO57" i="1" s="1"/>
  <c r="ET57" i="1" s="1"/>
  <c r="ES132" i="1"/>
  <c r="EO132" i="1" s="1"/>
  <c r="ET132" i="1" s="1"/>
  <c r="ES3" i="1"/>
  <c r="EO3" i="1" s="1"/>
  <c r="ET3" i="1" s="1"/>
  <c r="ES26" i="1"/>
  <c r="EO26" i="1" s="1"/>
  <c r="ET26" i="1" s="1"/>
  <c r="ES50" i="1"/>
  <c r="EO50" i="1" s="1"/>
  <c r="ET50" i="1" s="1"/>
  <c r="ES128" i="1"/>
  <c r="EO128" i="1" s="1"/>
  <c r="ET128" i="1" s="1"/>
  <c r="ES12" i="1"/>
  <c r="EO12" i="1" s="1"/>
  <c r="ET12" i="1" s="1"/>
  <c r="ES24" i="1"/>
  <c r="EO24" i="1" s="1"/>
  <c r="ET24" i="1" s="1"/>
  <c r="ES37" i="1"/>
  <c r="EO37" i="1" s="1"/>
  <c r="ET37" i="1" s="1"/>
  <c r="ES145" i="1"/>
  <c r="EO145" i="1" s="1"/>
  <c r="ET145" i="1" s="1"/>
  <c r="ES40" i="1"/>
  <c r="EO40" i="1" s="1"/>
  <c r="ET40" i="1" s="1"/>
  <c r="ES49" i="1"/>
  <c r="EO49" i="1" s="1"/>
  <c r="ET49" i="1" s="1"/>
  <c r="ES112" i="1"/>
  <c r="EO112" i="1" s="1"/>
  <c r="ET112" i="1" s="1"/>
  <c r="ES157" i="1"/>
  <c r="EO157" i="1" s="1"/>
  <c r="ET157" i="1" s="1"/>
  <c r="ES158" i="1"/>
  <c r="EO158" i="1" s="1"/>
  <c r="ET158" i="1" s="1"/>
  <c r="ES133" i="1"/>
  <c r="EO133" i="1" s="1"/>
  <c r="ET133" i="1" s="1"/>
  <c r="ES21" i="1"/>
  <c r="EO21" i="1" s="1"/>
  <c r="ET21" i="1" s="1"/>
  <c r="ES121" i="1"/>
  <c r="EO121" i="1" s="1"/>
  <c r="ET121" i="1" s="1"/>
  <c r="ES59" i="1"/>
  <c r="EO59" i="1" s="1"/>
  <c r="ET59" i="1" s="1"/>
  <c r="ES123" i="1"/>
  <c r="EO123" i="1" s="1"/>
  <c r="ET123" i="1" s="1"/>
  <c r="ES47" i="1"/>
  <c r="EO47" i="1" s="1"/>
  <c r="ET47" i="1" s="1"/>
  <c r="ES115" i="1"/>
  <c r="EO115" i="1" s="1"/>
  <c r="ET115" i="1" s="1"/>
  <c r="ES162" i="1"/>
  <c r="EO162" i="1" s="1"/>
  <c r="ET162" i="1" s="1"/>
  <c r="ES75" i="1"/>
  <c r="EO75" i="1" s="1"/>
  <c r="ET75" i="1" s="1"/>
  <c r="ES28" i="1"/>
  <c r="EO28" i="1" s="1"/>
  <c r="ET28" i="1" s="1"/>
  <c r="ES124" i="1"/>
  <c r="EO124" i="1" s="1"/>
  <c r="ET124" i="1" s="1"/>
  <c r="ES107" i="1"/>
  <c r="EO107" i="1" s="1"/>
  <c r="ET107" i="1" s="1"/>
  <c r="ES179" i="1"/>
  <c r="EO179" i="1" s="1"/>
  <c r="ET179" i="1" s="1"/>
  <c r="ES70" i="1"/>
  <c r="EO70" i="1" s="1"/>
  <c r="ET70" i="1" s="1"/>
  <c r="ES118" i="1"/>
  <c r="EO118" i="1" s="1"/>
  <c r="ET118" i="1" s="1"/>
  <c r="ES111" i="1"/>
  <c r="EO111" i="1" s="1"/>
  <c r="ET111" i="1" s="1"/>
  <c r="ES149" i="1"/>
  <c r="EO149" i="1" s="1"/>
  <c r="ET149" i="1" s="1"/>
  <c r="ES76" i="1"/>
  <c r="EO76" i="1" s="1"/>
  <c r="ET76" i="1" s="1"/>
  <c r="ES96" i="1"/>
  <c r="EO96" i="1" s="1"/>
  <c r="ET96" i="1" s="1"/>
  <c r="ES14" i="1"/>
  <c r="EO14" i="1" s="1"/>
  <c r="ET14" i="1" s="1"/>
  <c r="ES98" i="1"/>
  <c r="EO98" i="1" s="1"/>
  <c r="ET98" i="1" s="1"/>
  <c r="ES93" i="1"/>
  <c r="EO93" i="1" s="1"/>
  <c r="ET93" i="1" s="1"/>
  <c r="ES172" i="1"/>
  <c r="EO172" i="1" s="1"/>
  <c r="ET172" i="1" s="1"/>
  <c r="ES27" i="1"/>
  <c r="EO27" i="1" s="1"/>
  <c r="ET27" i="1" s="1"/>
  <c r="ES139" i="1"/>
  <c r="EO139" i="1" s="1"/>
  <c r="ET139" i="1" s="1"/>
  <c r="ES131" i="1"/>
  <c r="EO131" i="1" s="1"/>
  <c r="ET131" i="1" s="1"/>
  <c r="ES101" i="1"/>
  <c r="EO101" i="1" s="1"/>
  <c r="ET101" i="1" s="1"/>
  <c r="ES41" i="1"/>
  <c r="EO41" i="1" s="1"/>
  <c r="ET41" i="1" s="1"/>
  <c r="ES52" i="1"/>
  <c r="EO52" i="1" s="1"/>
  <c r="ET52" i="1" s="1"/>
  <c r="ES54" i="1"/>
  <c r="EO54" i="1" s="1"/>
  <c r="ET54" i="1" s="1"/>
  <c r="ES109" i="1"/>
  <c r="EO109" i="1" s="1"/>
  <c r="ET109" i="1" s="1"/>
  <c r="ES164" i="1"/>
  <c r="EO164" i="1" s="1"/>
  <c r="ET164" i="1" s="1"/>
  <c r="ES29" i="1"/>
  <c r="EO29" i="1" s="1"/>
  <c r="ET29" i="1" s="1"/>
  <c r="ES119" i="1"/>
  <c r="EO119" i="1" s="1"/>
  <c r="ET119" i="1" s="1"/>
  <c r="ES122" i="1"/>
  <c r="EO122" i="1" s="1"/>
  <c r="ET122" i="1" s="1"/>
  <c r="ES82" i="1"/>
  <c r="EO82" i="1" s="1"/>
  <c r="ET82" i="1" s="1"/>
  <c r="ES99" i="1"/>
  <c r="EO99" i="1" s="1"/>
  <c r="ET99" i="1" s="1"/>
  <c r="ES81" i="1"/>
  <c r="EO81" i="1" s="1"/>
  <c r="ET81" i="1" s="1"/>
  <c r="ES44" i="1"/>
  <c r="EO44" i="1" s="1"/>
  <c r="ET44" i="1" s="1"/>
  <c r="ES74" i="1"/>
  <c r="EO74" i="1" s="1"/>
  <c r="ET74" i="1" s="1"/>
  <c r="ES20" i="1"/>
  <c r="EO20" i="1" s="1"/>
  <c r="ET20" i="1" s="1"/>
  <c r="ES69" i="1"/>
  <c r="EO69" i="1" s="1"/>
  <c r="ET69" i="1" s="1"/>
  <c r="ES152" i="1"/>
  <c r="EO152" i="1" s="1"/>
  <c r="ET152" i="1" s="1"/>
  <c r="ES4" i="1"/>
  <c r="EO4" i="1" s="1"/>
  <c r="ET4" i="1" s="1"/>
  <c r="ES58" i="1"/>
  <c r="EO58" i="1" s="1"/>
  <c r="ET58" i="1" s="1"/>
  <c r="ES36" i="1"/>
  <c r="EO36" i="1" s="1"/>
  <c r="ET36" i="1" s="1"/>
  <c r="ES18" i="1"/>
  <c r="EO18" i="1" s="1"/>
  <c r="ET18" i="1" s="1"/>
  <c r="ES191" i="1"/>
  <c r="EO191" i="1" s="1"/>
  <c r="ET191" i="1" s="1"/>
  <c r="ES56" i="1"/>
  <c r="EO56" i="1" s="1"/>
  <c r="ET56" i="1" s="1"/>
  <c r="ES88" i="1"/>
  <c r="EO88" i="1" s="1"/>
  <c r="ET88" i="1" s="1"/>
  <c r="ES163" i="1"/>
  <c r="EO163" i="1" s="1"/>
  <c r="ET163" i="1" s="1"/>
  <c r="ES167" i="1"/>
  <c r="EO167" i="1" s="1"/>
  <c r="ET167" i="1" s="1"/>
  <c r="ES71" i="1"/>
  <c r="EO71" i="1" s="1"/>
  <c r="ET71" i="1" s="1"/>
  <c r="ES84" i="1"/>
  <c r="EO84" i="1" s="1"/>
  <c r="ET84" i="1" s="1"/>
  <c r="ES11" i="1"/>
  <c r="EO11" i="1" s="1"/>
  <c r="ET11" i="1" s="1"/>
  <c r="ES171" i="1"/>
  <c r="EO171" i="1" s="1"/>
  <c r="ET171" i="1" s="1"/>
  <c r="ES165" i="1"/>
  <c r="EO165" i="1" s="1"/>
  <c r="ET165" i="1" s="1"/>
  <c r="ES10" i="1"/>
  <c r="EO10" i="1" s="1"/>
  <c r="ET10" i="1" s="1"/>
  <c r="ES102" i="1"/>
  <c r="EO102" i="1" s="1"/>
  <c r="ET102" i="1" s="1"/>
  <c r="ES156" i="1"/>
  <c r="EO156" i="1" s="1"/>
  <c r="ET156" i="1" s="1"/>
  <c r="ES46" i="1"/>
  <c r="EO46" i="1" s="1"/>
  <c r="ET46" i="1" s="1"/>
  <c r="ES39" i="1"/>
  <c r="EO39" i="1" s="1"/>
  <c r="ET39" i="1" s="1"/>
  <c r="ES100" i="1"/>
  <c r="EO100" i="1" s="1"/>
  <c r="ET100" i="1" s="1"/>
  <c r="ES48" i="1"/>
  <c r="EO48" i="1" s="1"/>
  <c r="ET48" i="1" s="1"/>
  <c r="ES17" i="1"/>
  <c r="EO17" i="1" s="1"/>
  <c r="ET17" i="1" s="1"/>
  <c r="ES38" i="1"/>
  <c r="EO38" i="1" s="1"/>
  <c r="ET38" i="1" s="1"/>
  <c r="ES155" i="1"/>
  <c r="EO155" i="1" s="1"/>
  <c r="ET155" i="1" s="1"/>
  <c r="ES175" i="1"/>
  <c r="EO175" i="1" s="1"/>
  <c r="ET175" i="1" s="1"/>
  <c r="ES53" i="1"/>
  <c r="EO53" i="1" s="1"/>
  <c r="ET53" i="1" s="1"/>
  <c r="ES169" i="1"/>
  <c r="EO169" i="1" s="1"/>
  <c r="ET169" i="1" s="1"/>
  <c r="ES138" i="1"/>
  <c r="EO138" i="1" s="1"/>
  <c r="ET138" i="1" s="1"/>
  <c r="ES86" i="1"/>
  <c r="EO86" i="1" s="1"/>
  <c r="ET86" i="1" s="1"/>
  <c r="ES146" i="1"/>
  <c r="EO146" i="1" s="1"/>
  <c r="ET146" i="1" s="1"/>
  <c r="ES116" i="1"/>
  <c r="EO116" i="1" s="1"/>
  <c r="ET116" i="1" s="1"/>
  <c r="ES2" i="1"/>
  <c r="EO2" i="1" s="1"/>
  <c r="ET2" i="1" s="1"/>
  <c r="ES35" i="1"/>
  <c r="EO35" i="1" s="1"/>
  <c r="ET35" i="1" s="1"/>
  <c r="ES114" i="1"/>
  <c r="EO114" i="1" s="1"/>
  <c r="ET114" i="1" s="1"/>
  <c r="ES183" i="1"/>
  <c r="EO183" i="1" s="1"/>
  <c r="ET183" i="1" s="1"/>
  <c r="ES176" i="1"/>
  <c r="EO176" i="1" s="1"/>
  <c r="ET176" i="1" s="1"/>
  <c r="ES103" i="1"/>
  <c r="EO103" i="1" s="1"/>
  <c r="ET103" i="1" s="1"/>
  <c r="ES159" i="1"/>
  <c r="EO159" i="1" s="1"/>
  <c r="ET159" i="1" s="1"/>
  <c r="ES32" i="1"/>
  <c r="EO32" i="1" s="1"/>
  <c r="ET32" i="1" s="1"/>
  <c r="ES134" i="1"/>
  <c r="EO134" i="1" s="1"/>
  <c r="ET134" i="1" s="1"/>
  <c r="ES51" i="1"/>
  <c r="EO51" i="1" s="1"/>
  <c r="ET51" i="1" s="1"/>
  <c r="ES120" i="1"/>
  <c r="EO120" i="1" s="1"/>
  <c r="ET120" i="1" s="1"/>
  <c r="ES65" i="1"/>
  <c r="EO65" i="1" s="1"/>
  <c r="ET65" i="1" s="1"/>
  <c r="ES104" i="1"/>
  <c r="EO104" i="1" s="1"/>
  <c r="ET104" i="1" s="1"/>
  <c r="ES78" i="1"/>
  <c r="EO78" i="1" s="1"/>
  <c r="ET78" i="1" s="1"/>
  <c r="ES190" i="1"/>
  <c r="EO190" i="1" s="1"/>
  <c r="ET190" i="1" s="1"/>
  <c r="ES64" i="1"/>
  <c r="EO64" i="1" s="1"/>
  <c r="ET64" i="1" s="1"/>
  <c r="ES147" i="1"/>
  <c r="EO147" i="1" s="1"/>
  <c r="ET147" i="1" s="1"/>
  <c r="ES173" i="1"/>
  <c r="EO173" i="1" s="1"/>
  <c r="ET173" i="1" s="1"/>
  <c r="ES142" i="1"/>
  <c r="EO142" i="1" s="1"/>
  <c r="ET142" i="1" s="1"/>
  <c r="ES130" i="1"/>
  <c r="EO130" i="1" s="1"/>
  <c r="ET130" i="1" s="1"/>
  <c r="ES148" i="1"/>
  <c r="EO148" i="1" s="1"/>
  <c r="ET148" i="1" s="1"/>
  <c r="ES135" i="1"/>
  <c r="EO135" i="1" s="1"/>
  <c r="ET135" i="1" s="1"/>
  <c r="ES154" i="1"/>
  <c r="EO154" i="1" s="1"/>
  <c r="ET154" i="1" s="1"/>
  <c r="ES61" i="1"/>
  <c r="EO61" i="1" s="1"/>
  <c r="ET61" i="1" s="1"/>
  <c r="ES45" i="1"/>
  <c r="EO45" i="1" s="1"/>
  <c r="ET45" i="1" s="1"/>
  <c r="ES19" i="1"/>
  <c r="EO19" i="1" s="1"/>
  <c r="ET19" i="1" s="1"/>
  <c r="ES185" i="1"/>
  <c r="EO185" i="1" s="1"/>
  <c r="ET185" i="1" s="1"/>
  <c r="ES15" i="1"/>
  <c r="EO15" i="1" s="1"/>
  <c r="ET15" i="1" s="1"/>
  <c r="ES140" i="1"/>
  <c r="EO140" i="1" s="1"/>
  <c r="ET140" i="1" s="1"/>
  <c r="ES34" i="1"/>
  <c r="EO34" i="1" s="1"/>
  <c r="ET34" i="1" s="1"/>
  <c r="ES189" i="1"/>
  <c r="EO189" i="1" s="1"/>
  <c r="ET189" i="1" s="1"/>
  <c r="ES77" i="1"/>
  <c r="EO77" i="1" s="1"/>
  <c r="ET77" i="1" s="1"/>
  <c r="ES6" i="1"/>
  <c r="EO6" i="1" s="1"/>
  <c r="ET6" i="1" s="1"/>
  <c r="ES182" i="1"/>
  <c r="EO182" i="1" s="1"/>
  <c r="ET182" i="1" s="1"/>
  <c r="ES9" i="1"/>
  <c r="EO9" i="1" s="1"/>
  <c r="ET9" i="1" s="1"/>
  <c r="ES90" i="1"/>
  <c r="EO90" i="1" s="1"/>
  <c r="ET90" i="1" s="1"/>
  <c r="ES89" i="1"/>
  <c r="EO89" i="1" s="1"/>
  <c r="ET89" i="1" s="1"/>
  <c r="ES95" i="1"/>
  <c r="EO95" i="1" s="1"/>
  <c r="ET95" i="1" s="1"/>
  <c r="ES80" i="1"/>
  <c r="EO80" i="1" s="1"/>
  <c r="ET80" i="1" s="1"/>
  <c r="ES180" i="1"/>
  <c r="EO180" i="1" s="1"/>
  <c r="ET180" i="1" s="1"/>
  <c r="ES30" i="1"/>
  <c r="EO30" i="1" s="1"/>
  <c r="ET30" i="1" s="1"/>
  <c r="ES117" i="1"/>
  <c r="EO117" i="1" s="1"/>
  <c r="ET117" i="1" s="1"/>
  <c r="ES94" i="1"/>
  <c r="EO94" i="1" s="1"/>
  <c r="ET94" i="1" s="1"/>
  <c r="ES31" i="1"/>
  <c r="EO31" i="1" s="1"/>
  <c r="ET31" i="1" s="1"/>
  <c r="ES141" i="1"/>
  <c r="EO141" i="1" s="1"/>
  <c r="ET141" i="1" s="1"/>
  <c r="ES137" i="1"/>
  <c r="EO137" i="1" s="1"/>
  <c r="ET137" i="1" s="1"/>
  <c r="ES25" i="1"/>
  <c r="EO25" i="1" s="1"/>
  <c r="ET25" i="1" s="1"/>
  <c r="ES33" i="1"/>
  <c r="EO33" i="1" s="1"/>
  <c r="ET33" i="1" s="1"/>
  <c r="ES73" i="1"/>
  <c r="EO73" i="1" s="1"/>
  <c r="ET73" i="1" s="1"/>
  <c r="ES67" i="1"/>
  <c r="EO67" i="1" s="1"/>
  <c r="ET67" i="1" s="1"/>
  <c r="ES60" i="1"/>
  <c r="EO60" i="1" s="1"/>
  <c r="ET60" i="1" s="1"/>
  <c r="ES23" i="1"/>
  <c r="EO23" i="1" s="1"/>
  <c r="ET23" i="1" s="1"/>
  <c r="ES186" i="1"/>
  <c r="EO186" i="1" s="1"/>
  <c r="ET186" i="1" s="1"/>
  <c r="ES62" i="1"/>
  <c r="EO62" i="1" s="1"/>
  <c r="ET62" i="1" s="1"/>
  <c r="ES42" i="1"/>
  <c r="EO42" i="1" s="1"/>
  <c r="ET42" i="1" s="1"/>
  <c r="ES22" i="1"/>
  <c r="EO22" i="1" s="1"/>
  <c r="ET22" i="1" s="1"/>
  <c r="ES129" i="1"/>
  <c r="EO129" i="1" s="1"/>
  <c r="ET129" i="1" s="1"/>
  <c r="ES55" i="1"/>
  <c r="EO55" i="1" s="1"/>
  <c r="ET55" i="1" s="1"/>
  <c r="ES66" i="1"/>
  <c r="EO66" i="1" s="1"/>
  <c r="ET66" i="1" s="1"/>
  <c r="ES106" i="1"/>
  <c r="EO106" i="1" s="1"/>
  <c r="ET106" i="1" s="1"/>
  <c r="ES5" i="1"/>
  <c r="EO5" i="1" s="1"/>
  <c r="ET5" i="1" s="1"/>
  <c r="ES13" i="1"/>
  <c r="EO13" i="1" s="1"/>
  <c r="ET13" i="1" s="1"/>
  <c r="ES126" i="1"/>
  <c r="EO126" i="1" s="1"/>
  <c r="ET126" i="1" s="1"/>
  <c r="ES97" i="1"/>
  <c r="EO97" i="1" s="1"/>
  <c r="ET97" i="1" s="1"/>
  <c r="ES136" i="1"/>
  <c r="EO136" i="1" s="1"/>
  <c r="ET136" i="1" s="1"/>
  <c r="ES8" i="1"/>
  <c r="EO8" i="1" s="1"/>
  <c r="ET8" i="1" s="1"/>
  <c r="ES7" i="1"/>
  <c r="EO7" i="1" s="1"/>
  <c r="ET7" i="1" s="1"/>
  <c r="ES79" i="1"/>
  <c r="EO79" i="1" s="1"/>
  <c r="ET79" i="1" s="1"/>
  <c r="ES72" i="1"/>
  <c r="EO72" i="1" s="1"/>
  <c r="ET72" i="1" s="1"/>
  <c r="ES181" i="1"/>
  <c r="EO181" i="1" s="1"/>
  <c r="ET181" i="1" s="1"/>
  <c r="ES43" i="1"/>
  <c r="EO43" i="1" s="1"/>
  <c r="ET43" i="1" s="1"/>
  <c r="ES63" i="1"/>
  <c r="EO63" i="1" s="1"/>
  <c r="ET63" i="1" s="1"/>
  <c r="ES153" i="1"/>
  <c r="EO153" i="1" s="1"/>
  <c r="ET153" i="1" s="1"/>
  <c r="ES91" i="1"/>
  <c r="EO91" i="1" s="1"/>
  <c r="ET91" i="1" s="1"/>
  <c r="ES68" i="1"/>
  <c r="EO68" i="1" s="1"/>
  <c r="ET68" i="1" s="1"/>
  <c r="ES83" i="1"/>
  <c r="EO83" i="1" s="1"/>
  <c r="ET83" i="1" s="1"/>
  <c r="ES127" i="1"/>
  <c r="EO127" i="1" s="1"/>
  <c r="ET127" i="1" s="1"/>
  <c r="ES151" i="1"/>
  <c r="EO151" i="1" s="1"/>
  <c r="ET151" i="1" s="1"/>
  <c r="ES194" i="1"/>
  <c r="EO194" i="1" s="1"/>
  <c r="ET194" i="1" s="1"/>
  <c r="ES168" i="1"/>
  <c r="EO168" i="1" s="1"/>
  <c r="ET168" i="1" s="1"/>
  <c r="ES110" i="1"/>
  <c r="EO110" i="1" s="1"/>
  <c r="ET110" i="1" s="1"/>
  <c r="ES161" i="1"/>
  <c r="EO161" i="1" s="1"/>
  <c r="ET161" i="1" s="1"/>
  <c r="ES85" i="1"/>
  <c r="EO85" i="1" s="1"/>
  <c r="ET85" i="1" s="1"/>
  <c r="ES113" i="1"/>
  <c r="EO113" i="1" s="1"/>
  <c r="ET113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<sst xmlns="http://schemas.openxmlformats.org/spreadsheetml/2006/main" count="554" uniqueCount="168">
  <si>
    <t>Contract</t>
  </si>
  <si>
    <t>K1</t>
  </si>
  <si>
    <t>P1</t>
  </si>
  <si>
    <t>K2</t>
  </si>
  <si>
    <t>P2</t>
  </si>
  <si>
    <t>K3</t>
  </si>
  <si>
    <t>P3</t>
  </si>
  <si>
    <t>K4</t>
  </si>
  <si>
    <t>P4</t>
  </si>
  <si>
    <t>K5</t>
  </si>
  <si>
    <t>P5</t>
  </si>
  <si>
    <t>K6</t>
  </si>
  <si>
    <t>P6</t>
  </si>
  <si>
    <t>K7</t>
  </si>
  <si>
    <t>P7</t>
  </si>
  <si>
    <t>K8</t>
  </si>
  <si>
    <t>P8</t>
  </si>
  <si>
    <t>K9</t>
  </si>
  <si>
    <t>P9</t>
  </si>
  <si>
    <t>K10</t>
  </si>
  <si>
    <t>P10</t>
  </si>
  <si>
    <t>K11</t>
  </si>
  <si>
    <t>P11</t>
  </si>
  <si>
    <t>K12</t>
  </si>
  <si>
    <t>P12</t>
  </si>
  <si>
    <t>K13</t>
  </si>
  <si>
    <t>P13</t>
  </si>
  <si>
    <t>K14</t>
  </si>
  <si>
    <t>P14</t>
  </si>
  <si>
    <t>Possibilities</t>
  </si>
  <si>
    <t>Sikap Decrement</t>
  </si>
  <si>
    <t>chances</t>
  </si>
  <si>
    <t>xJawab</t>
  </si>
  <si>
    <t>Normalisasi</t>
  </si>
  <si>
    <t>Max Personal</t>
  </si>
  <si>
    <t>Max Transfer</t>
  </si>
  <si>
    <t>Total</t>
  </si>
  <si>
    <t>Transfer</t>
  </si>
  <si>
    <t>Bobot Bonus</t>
  </si>
  <si>
    <t>Bonus</t>
  </si>
  <si>
    <t>SK1</t>
  </si>
  <si>
    <t>SP1</t>
  </si>
  <si>
    <t>ST1</t>
  </si>
  <si>
    <t>SR1</t>
  </si>
  <si>
    <t>SK2</t>
  </si>
  <si>
    <t>SP2</t>
  </si>
  <si>
    <t>SR2</t>
  </si>
  <si>
    <t>ST2</t>
  </si>
  <si>
    <t>SK3</t>
  </si>
  <si>
    <t>SP3</t>
  </si>
  <si>
    <t>SR3</t>
  </si>
  <si>
    <t>ST3</t>
  </si>
  <si>
    <t>SK4</t>
  </si>
  <si>
    <t>SP4</t>
  </si>
  <si>
    <t>SR4</t>
  </si>
  <si>
    <t>ST4</t>
  </si>
  <si>
    <t>SK5</t>
  </si>
  <si>
    <t>SP5</t>
  </si>
  <si>
    <t>SR5</t>
  </si>
  <si>
    <t>ST5</t>
  </si>
  <si>
    <t>SK6</t>
  </si>
  <si>
    <t>SP6</t>
  </si>
  <si>
    <t>SR6</t>
  </si>
  <si>
    <t>ST6</t>
  </si>
  <si>
    <t>SK7</t>
  </si>
  <si>
    <t>SR7</t>
  </si>
  <si>
    <t>SK8</t>
  </si>
  <si>
    <t>SP8</t>
  </si>
  <si>
    <t>SR8</t>
  </si>
  <si>
    <t>ST7</t>
  </si>
  <si>
    <t>SK9</t>
  </si>
  <si>
    <t>SP9</t>
  </si>
  <si>
    <t>SR9</t>
  </si>
  <si>
    <t>SK10</t>
  </si>
  <si>
    <t>SR10</t>
  </si>
  <si>
    <t>SK11</t>
  </si>
  <si>
    <t>SP11</t>
  </si>
  <si>
    <t>SR11</t>
  </si>
  <si>
    <t>SK12</t>
  </si>
  <si>
    <t>SR12</t>
  </si>
  <si>
    <t>SK13</t>
  </si>
  <si>
    <t>SR13</t>
  </si>
  <si>
    <t>SK14</t>
  </si>
  <si>
    <t>SR14</t>
  </si>
  <si>
    <t>Ketik</t>
  </si>
  <si>
    <t>Kuisioner</t>
  </si>
  <si>
    <t>Hitung Sikap</t>
  </si>
  <si>
    <t>Modal Sikap</t>
  </si>
  <si>
    <t>Sikap</t>
  </si>
  <si>
    <t>T1</t>
  </si>
  <si>
    <t>T2</t>
  </si>
  <si>
    <t>T3</t>
  </si>
  <si>
    <t>T4</t>
  </si>
  <si>
    <t>T5</t>
  </si>
  <si>
    <t>T6</t>
  </si>
  <si>
    <t>T7.1</t>
  </si>
  <si>
    <t>T7.2</t>
  </si>
  <si>
    <t>T7</t>
  </si>
  <si>
    <t>Tugas</t>
  </si>
  <si>
    <t>Kuis Koding</t>
  </si>
  <si>
    <t>B-Sikap</t>
  </si>
  <si>
    <t>B-Tugas</t>
  </si>
  <si>
    <t>A-Sikap</t>
  </si>
  <si>
    <t>A-Tugas</t>
  </si>
  <si>
    <t>Class</t>
  </si>
  <si>
    <t>A</t>
  </si>
  <si>
    <t>B</t>
  </si>
  <si>
    <t>C</t>
  </si>
  <si>
    <t>Yes</t>
  </si>
  <si>
    <t>No</t>
  </si>
  <si>
    <t>SKT1</t>
  </si>
  <si>
    <t>SKK1</t>
  </si>
  <si>
    <t>SKK2</t>
  </si>
  <si>
    <t>SKT2</t>
  </si>
  <si>
    <t>SP7</t>
  </si>
  <si>
    <t>SKT3</t>
  </si>
  <si>
    <t>SP10</t>
  </si>
  <si>
    <t>SKT4</t>
  </si>
  <si>
    <t>SKK3</t>
  </si>
  <si>
    <t>Lainnya</t>
  </si>
  <si>
    <t>NPM</t>
  </si>
  <si>
    <t>Not Empty</t>
  </si>
  <si>
    <t>T2.1</t>
  </si>
  <si>
    <t>T2.2</t>
  </si>
  <si>
    <t>KT1</t>
  </si>
  <si>
    <t>KT2</t>
  </si>
  <si>
    <t>KT4</t>
  </si>
  <si>
    <t>KT3</t>
  </si>
  <si>
    <t>Kuis Teori</t>
  </si>
  <si>
    <t>KK1</t>
  </si>
  <si>
    <t>KK2</t>
  </si>
  <si>
    <t>KK3</t>
  </si>
  <si>
    <t>B-Kuis Teori</t>
  </si>
  <si>
    <t>B-Kuis Koding</t>
  </si>
  <si>
    <t>A-Kuis Teori</t>
  </si>
  <si>
    <t>A-Kuis Koding</t>
  </si>
  <si>
    <t>F-Sikap</t>
  </si>
  <si>
    <t>A-Total</t>
  </si>
  <si>
    <t>F-Total</t>
  </si>
  <si>
    <t>Setuju</t>
  </si>
  <si>
    <t>Urut NPM</t>
  </si>
  <si>
    <t>Status</t>
  </si>
  <si>
    <t>Text</t>
  </si>
  <si>
    <t>Pengumpul</t>
  </si>
  <si>
    <t>NPM Urut</t>
  </si>
  <si>
    <t>Match</t>
  </si>
  <si>
    <t>Submitted NPM</t>
  </si>
  <si>
    <t>Grade</t>
  </si>
  <si>
    <t>Sorted NPM</t>
  </si>
  <si>
    <t>Final</t>
  </si>
  <si>
    <t>RKT1</t>
  </si>
  <si>
    <t>RKT2</t>
  </si>
  <si>
    <t>FKT2</t>
  </si>
  <si>
    <t>FKT1</t>
  </si>
  <si>
    <t>RKT3</t>
  </si>
  <si>
    <t>FKT3</t>
  </si>
  <si>
    <t>RKT4</t>
  </si>
  <si>
    <t>RKK1</t>
  </si>
  <si>
    <t>FKK1</t>
  </si>
  <si>
    <t>RKK2</t>
  </si>
  <si>
    <t>FKK2</t>
  </si>
  <si>
    <t>RKK3</t>
  </si>
  <si>
    <t>FKK3</t>
  </si>
  <si>
    <t>FKT4</t>
  </si>
  <si>
    <t>Temp</t>
  </si>
  <si>
    <t>Server Test</t>
  </si>
  <si>
    <t>Partisipasi Online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</si>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</sst>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2" fontId="0" fillId="0" borderId="0" xfId="0" applyNumberFormat="1"/>
    <xf numFmtId="0" fontId="0" fillId="2" borderId="0" xfId="0" applyFill="1"/>
    <xf numFmtId="2" fontId="1" fillId="3" borderId="0" xfId="0" applyNumberFormat="1" applyFont="1" applyFill="1"/>
    <xf numFmtId="0" fontId="0" fillId="3" borderId="0" xfId="0" applyFill="1"/>
    <xf numFmtId="2" fontId="0" fillId="3" borderId="0" xfId="0" applyNumberFormat="1" applyFill="1"/>
    <xf numFmtId="1" fontId="0" fillId="0" borderId="0" xfId="0" applyNumberFormat="1"/>
    <xf numFmtId="1" fontId="0" fillId="2" borderId="0" xfId="0" applyNumberFormat="1" applyFill="1"/>
    <xf numFmtId="1" fontId="0" fillId="6" borderId="0" xfId="0" applyNumberFormat="1" applyFill="1"/>
    <xf numFmtId="1" fontId="0" fillId="3" borderId="0" xfId="0" applyNumberFormat="1" applyFill="1"/>
    <xf numFmtId="1" fontId="1" fillId="3" borderId="0" xfId="0" applyNumberFormat="1" applyFont="1" applyFill="1"/>
    <xf numFmtId="1" fontId="0" fillId="7" borderId="0" xfId="0" applyNumberFormat="1" applyFont="1" applyFill="1"/>
    <xf numFmtId="1" fontId="0" fillId="3" borderId="0" xfId="0" applyNumberFormat="1" applyFont="1" applyFill="1"/>
    <xf numFmtId="0" fontId="0" fillId="0" borderId="0" xfId="0" applyFill="1"/>
    <xf numFmtId="2" fontId="0" fillId="0" borderId="0" xfId="0" applyNumberFormat="1" applyFill="1"/>
    <xf numFmtId="2" fontId="0" fillId="4" borderId="0" xfId="0" applyNumberFormat="1" applyFill="1"/>
    <xf numFmtId="1" fontId="0" fillId="0" borderId="0" xfId="0" applyNumberFormat="1" applyFill="1"/>
    <xf numFmtId="1" fontId="0" fillId="4" borderId="0" xfId="0" applyNumberFormat="1" applyFont="1" applyFill="1"/>
    <xf numFmtId="2" fontId="0" fillId="7" borderId="0" xfId="0" applyNumberFormat="1" applyFill="1"/>
    <xf numFmtId="1" fontId="1" fillId="0" borderId="0" xfId="0" applyNumberFormat="1" applyFont="1" applyFill="1"/>
    <xf numFmtId="1" fontId="0" fillId="0" borderId="0" xfId="0" applyNumberFormat="1" applyFont="1" applyFill="1"/>
    <xf numFmtId="2" fontId="1" fillId="0" borderId="0" xfId="0" applyNumberFormat="1" applyFont="1" applyFill="1"/>
    <xf numFmtId="9" fontId="0" fillId="0" borderId="0" xfId="1" applyFont="1"/>
    <xf numFmtId="9" fontId="0" fillId="3" borderId="0" xfId="1" applyFont="1" applyFill="1"/>
    <xf numFmtId="9" fontId="0" fillId="0" borderId="0" xfId="1" applyFont="1" applyFill="1"/>
    <xf numFmtId="2" fontId="0" fillId="5" borderId="0" xfId="0" applyNumberFormat="1" applyFont="1" applyFill="1"/>
    <xf numFmtId="2" fontId="1" fillId="8" borderId="0" xfId="0" applyNumberFormat="1" applyFont="1" applyFill="1"/>
    <xf numFmtId="2" fontId="0" fillId="3" borderId="0" xfId="0" applyNumberFormat="1" applyFont="1" applyFill="1"/>
    <xf numFmtId="2" fontId="0" fillId="0" borderId="0" xfId="0" applyNumberFormat="1" applyFont="1" applyFill="1"/>
    <xf numFmtId="0" fontId="1" fillId="3" borderId="0" xfId="0" applyFont="1" applyFill="1"/>
    <xf numFmtId="2" fontId="0" fillId="2" borderId="0" xfId="0" applyNumberFormat="1" applyFill="1"/>
    <xf numFmtId="0" fontId="1" fillId="3" borderId="0" xfId="0" applyFont="1" applyFill="1" applyAlignment="1">
      <alignment horizontal="center"/>
    </xf>
    <xf numFmtId="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T202"/>
  <sheetViews>
    <sheetView tabSelected="1" zoomScaleNormal="100" workbookViewId="0">
      <pane xSplit="2" ySplit="1" topLeftCell="DA2" activePane="bottomRight" state="frozen"/>
      <selection pane="topRight" activeCell="D1" sqref="D1"/>
      <selection pane="bottomLeft" activeCell="A2" sqref="A2"/>
      <selection pane="bottomRight" activeCell="ET1" sqref="ET1"/>
    </sheetView>
  </sheetViews>
  <sheetFormatPr defaultColWidth="9.109375" defaultRowHeight="14.4" x14ac:dyDescent="0.3"/>
  <cols>
    <col min="1" max="1" width="12.33203125" style="13" bestFit="1" customWidth="1"/>
    <col min="2" max="2" width="7.6640625" style="13" bestFit="1" customWidth="1"/>
    <col min="3" max="3" width="10.6640625" style="13" bestFit="1" customWidth="1"/>
    <col min="4" max="31" width="6.6640625" style="16" hidden="1" customWidth="1"/>
    <col min="32" max="32" width="14" style="19" hidden="1" customWidth="1"/>
    <col min="33" max="33" width="18.44140625" style="19" hidden="1" customWidth="1"/>
    <col min="34" max="34" width="12.5546875" style="19" hidden="1" customWidth="1"/>
    <col min="35" max="35" width="10.33203125" style="24" hidden="1" customWidth="1"/>
    <col min="36" max="36" width="9.6640625" style="20" bestFit="1" customWidth="1"/>
    <col min="37" max="37" width="13.6640625" style="19" hidden="1" customWidth="1"/>
    <col min="38" max="38" width="15.109375" style="19" hidden="1" customWidth="1"/>
    <col min="39" max="39" width="14.6640625" style="19" hidden="1" customWidth="1"/>
    <col min="40" max="40" width="7.6640625" style="16" bestFit="1" customWidth="1"/>
    <col min="41" max="41" width="10.5546875" style="16" bestFit="1" customWidth="1"/>
    <col min="42" max="42" width="14.44140625" style="21" hidden="1" customWidth="1"/>
    <col min="43" max="43" width="9.109375" style="14" customWidth="1"/>
    <col min="44" max="98" width="7.6640625" style="16" hidden="1" customWidth="1"/>
    <col min="99" max="99" width="7.88671875" style="16" bestFit="1" customWidth="1"/>
    <col min="100" max="100" width="11.6640625" style="16" bestFit="1" customWidth="1"/>
    <col min="101" max="101" width="10" style="16" bestFit="1" customWidth="1"/>
    <col min="102" max="102" width="14.33203125" style="19" hidden="1" customWidth="1"/>
    <col min="103" max="103" width="14" style="19" hidden="1" customWidth="1"/>
    <col min="104" max="104" width="9.109375" style="20"/>
    <col min="105" max="105" width="7.6640625" style="14" customWidth="1"/>
    <col min="106" max="107" width="7.6640625" style="14" hidden="1" customWidth="1"/>
    <col min="108" max="112" width="7.6640625" style="14" customWidth="1"/>
    <col min="113" max="115" width="7.6640625" style="14" hidden="1" customWidth="1"/>
    <col min="116" max="116" width="8.33203125" style="14" bestFit="1" customWidth="1"/>
    <col min="117" max="118" width="7.6640625" style="14" hidden="1" customWidth="1"/>
    <col min="119" max="119" width="7.6640625" style="14" customWidth="1"/>
    <col min="120" max="121" width="7.6640625" style="14" hidden="1" customWidth="1"/>
    <col min="122" max="122" width="7.6640625" style="14" customWidth="1"/>
    <col min="123" max="124" width="7.6640625" style="14" hidden="1" customWidth="1"/>
    <col min="125" max="125" width="7.6640625" style="14" customWidth="1"/>
    <col min="126" max="128" width="7.6640625" style="14" hidden="1" customWidth="1"/>
    <col min="129" max="129" width="12" style="14" customWidth="1"/>
    <col min="130" max="131" width="7.6640625" style="14" hidden="1" customWidth="1"/>
    <col min="132" max="132" width="7.6640625" style="14" customWidth="1"/>
    <col min="133" max="134" width="7.6640625" style="14" hidden="1" customWidth="1"/>
    <col min="135" max="135" width="7.6640625" style="14" customWidth="1"/>
    <col min="136" max="137" width="7.6640625" style="14" hidden="1" customWidth="1"/>
    <col min="138" max="138" width="7.6640625" style="14" customWidth="1"/>
    <col min="139" max="139" width="13.33203125" style="14" customWidth="1"/>
    <col min="140" max="140" width="9.88671875" style="21" hidden="1" customWidth="1"/>
    <col min="141" max="141" width="10.109375" style="21" hidden="1" customWidth="1"/>
    <col min="142" max="142" width="13.88671875" style="21" hidden="1" customWidth="1"/>
    <col min="143" max="143" width="15.5546875" style="21" hidden="1" customWidth="1"/>
    <col min="144" max="144" width="10" style="28" hidden="1" customWidth="1"/>
    <col min="145" max="145" width="9.6640625" style="28" bestFit="1" customWidth="1"/>
    <col min="146" max="146" width="10.33203125" style="28" bestFit="1" customWidth="1"/>
    <col min="147" max="147" width="14" style="28" bestFit="1" customWidth="1"/>
    <col min="148" max="148" width="15.6640625" style="28" bestFit="1" customWidth="1"/>
    <col min="149" max="149" width="9.6640625" style="21" hidden="1" customWidth="1"/>
    <col min="150" max="150" width="9.44140625" style="21" bestFit="1" customWidth="1"/>
    <col min="151" max="16384" width="9.109375" style="13"/>
  </cols>
  <sheetData>
    <row r="1" spans="1:150" customFormat="1" x14ac:dyDescent="0.3">
      <c r="A1" s="1" t="s">
        <v>120</v>
      </c>
      <c r="B1" t="s">
        <v>104</v>
      </c>
      <c r="C1" s="2" t="s">
        <v>0</v>
      </c>
      <c r="D1" s="6" t="s">
        <v>1</v>
      </c>
      <c r="E1" s="6" t="s">
        <v>2</v>
      </c>
      <c r="F1" s="7" t="s">
        <v>3</v>
      </c>
      <c r="G1" s="7" t="s">
        <v>4</v>
      </c>
      <c r="H1" s="6" t="s">
        <v>5</v>
      </c>
      <c r="I1" s="6" t="s">
        <v>6</v>
      </c>
      <c r="J1" s="7" t="s">
        <v>7</v>
      </c>
      <c r="K1" s="7" t="s">
        <v>8</v>
      </c>
      <c r="L1" s="6" t="s">
        <v>9</v>
      </c>
      <c r="M1" s="8" t="s">
        <v>10</v>
      </c>
      <c r="N1" s="7" t="s">
        <v>11</v>
      </c>
      <c r="O1" s="7" t="s">
        <v>12</v>
      </c>
      <c r="P1" s="6" t="s">
        <v>13</v>
      </c>
      <c r="Q1" s="8" t="s">
        <v>14</v>
      </c>
      <c r="R1" s="7" t="s">
        <v>15</v>
      </c>
      <c r="S1" s="7" t="s">
        <v>16</v>
      </c>
      <c r="T1" s="6" t="s">
        <v>17</v>
      </c>
      <c r="U1" s="6" t="s">
        <v>18</v>
      </c>
      <c r="V1" s="7" t="s">
        <v>19</v>
      </c>
      <c r="W1" s="7" t="s">
        <v>20</v>
      </c>
      <c r="X1" s="6" t="s">
        <v>21</v>
      </c>
      <c r="Y1" s="6" t="s">
        <v>22</v>
      </c>
      <c r="Z1" s="7" t="s">
        <v>23</v>
      </c>
      <c r="AA1" s="7" t="s">
        <v>24</v>
      </c>
      <c r="AB1" s="6" t="s">
        <v>25</v>
      </c>
      <c r="AC1" s="6" t="s">
        <v>26</v>
      </c>
      <c r="AD1" s="7" t="s">
        <v>27</v>
      </c>
      <c r="AE1" s="8" t="s">
        <v>28</v>
      </c>
      <c r="AF1" s="10" t="s">
        <v>29</v>
      </c>
      <c r="AG1" s="10" t="s">
        <v>30</v>
      </c>
      <c r="AH1" s="10" t="s">
        <v>121</v>
      </c>
      <c r="AI1" s="22" t="s">
        <v>31</v>
      </c>
      <c r="AJ1" s="11" t="s">
        <v>32</v>
      </c>
      <c r="AK1" s="10" t="s">
        <v>33</v>
      </c>
      <c r="AL1" s="10" t="s">
        <v>34</v>
      </c>
      <c r="AM1" s="10" t="s">
        <v>35</v>
      </c>
      <c r="AN1" s="7" t="s">
        <v>36</v>
      </c>
      <c r="AO1" s="6" t="s">
        <v>37</v>
      </c>
      <c r="AP1" s="3" t="s">
        <v>38</v>
      </c>
      <c r="AQ1" s="15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7" t="s">
        <v>44</v>
      </c>
      <c r="AW1" s="7" t="s">
        <v>45</v>
      </c>
      <c r="AX1" s="7" t="s">
        <v>47</v>
      </c>
      <c r="AY1" s="7" t="s">
        <v>46</v>
      </c>
      <c r="AZ1" s="16" t="s">
        <v>48</v>
      </c>
      <c r="BA1" s="16" t="s">
        <v>49</v>
      </c>
      <c r="BB1" s="16" t="s">
        <v>51</v>
      </c>
      <c r="BC1" s="16" t="s">
        <v>50</v>
      </c>
      <c r="BD1" s="7" t="s">
        <v>52</v>
      </c>
      <c r="BE1" s="7" t="s">
        <v>110</v>
      </c>
      <c r="BF1" s="7" t="s">
        <v>53</v>
      </c>
      <c r="BG1" s="7" t="s">
        <v>55</v>
      </c>
      <c r="BH1" s="7" t="s">
        <v>54</v>
      </c>
      <c r="BI1" s="16" t="s">
        <v>56</v>
      </c>
      <c r="BJ1" s="16" t="s">
        <v>111</v>
      </c>
      <c r="BK1" s="16" t="s">
        <v>58</v>
      </c>
      <c r="BL1" s="7" t="s">
        <v>60</v>
      </c>
      <c r="BM1" s="7" t="s">
        <v>57</v>
      </c>
      <c r="BN1" s="7" t="s">
        <v>62</v>
      </c>
      <c r="BO1" s="16" t="s">
        <v>64</v>
      </c>
      <c r="BP1" s="16" t="s">
        <v>112</v>
      </c>
      <c r="BQ1" s="16" t="s">
        <v>65</v>
      </c>
      <c r="BR1" s="7" t="s">
        <v>66</v>
      </c>
      <c r="BS1" s="7" t="s">
        <v>61</v>
      </c>
      <c r="BT1" s="7" t="s">
        <v>68</v>
      </c>
      <c r="BU1" s="16" t="s">
        <v>166</v>
      </c>
      <c r="BV1" s="16" t="s">
        <v>70</v>
      </c>
      <c r="BW1" s="16" t="s">
        <v>113</v>
      </c>
      <c r="BX1" s="16" t="s">
        <v>114</v>
      </c>
      <c r="BY1" s="16" t="s">
        <v>59</v>
      </c>
      <c r="BZ1" s="16" t="s">
        <v>72</v>
      </c>
      <c r="CA1" s="7" t="s">
        <v>73</v>
      </c>
      <c r="CB1" s="7" t="s">
        <v>67</v>
      </c>
      <c r="CC1" s="7" t="s">
        <v>74</v>
      </c>
      <c r="CD1" s="16" t="s">
        <v>75</v>
      </c>
      <c r="CE1" s="16" t="s">
        <v>115</v>
      </c>
      <c r="CF1" s="16" t="s">
        <v>165</v>
      </c>
      <c r="CG1" s="16" t="s">
        <v>71</v>
      </c>
      <c r="CH1" s="16" t="s">
        <v>63</v>
      </c>
      <c r="CI1" s="16" t="s">
        <v>77</v>
      </c>
      <c r="CJ1" s="7" t="s">
        <v>78</v>
      </c>
      <c r="CK1" s="7" t="s">
        <v>116</v>
      </c>
      <c r="CL1" s="7" t="s">
        <v>79</v>
      </c>
      <c r="CM1" s="16" t="s">
        <v>80</v>
      </c>
      <c r="CN1" s="16" t="s">
        <v>117</v>
      </c>
      <c r="CO1" s="16" t="s">
        <v>76</v>
      </c>
      <c r="CP1" s="16" t="s">
        <v>69</v>
      </c>
      <c r="CQ1" s="16" t="s">
        <v>81</v>
      </c>
      <c r="CR1" s="7" t="s">
        <v>82</v>
      </c>
      <c r="CS1" s="7" t="s">
        <v>118</v>
      </c>
      <c r="CT1" s="7" t="s">
        <v>83</v>
      </c>
      <c r="CU1" s="16" t="s">
        <v>84</v>
      </c>
      <c r="CV1" s="7" t="s">
        <v>85</v>
      </c>
      <c r="CW1" s="16" t="s">
        <v>119</v>
      </c>
      <c r="CX1" s="10" t="s">
        <v>86</v>
      </c>
      <c r="CY1" s="10" t="s">
        <v>87</v>
      </c>
      <c r="CZ1" s="17" t="s">
        <v>88</v>
      </c>
      <c r="DA1" s="14" t="s">
        <v>89</v>
      </c>
      <c r="DB1" s="18" t="s">
        <v>122</v>
      </c>
      <c r="DC1" s="18" t="s">
        <v>123</v>
      </c>
      <c r="DD1" s="30" t="s">
        <v>90</v>
      </c>
      <c r="DE1" s="14" t="s">
        <v>91</v>
      </c>
      <c r="DF1" s="30" t="s">
        <v>92</v>
      </c>
      <c r="DG1" s="14" t="s">
        <v>93</v>
      </c>
      <c r="DH1" s="30" t="s">
        <v>94</v>
      </c>
      <c r="DI1" s="18" t="s">
        <v>95</v>
      </c>
      <c r="DJ1" s="18" t="s">
        <v>96</v>
      </c>
      <c r="DK1" s="14" t="s">
        <v>97</v>
      </c>
      <c r="DL1" s="15" t="s">
        <v>98</v>
      </c>
      <c r="DM1" s="14" t="s">
        <v>124</v>
      </c>
      <c r="DN1" s="14" t="s">
        <v>150</v>
      </c>
      <c r="DO1" s="14" t="s">
        <v>153</v>
      </c>
      <c r="DP1" s="30" t="s">
        <v>125</v>
      </c>
      <c r="DQ1" s="30" t="s">
        <v>151</v>
      </c>
      <c r="DR1" s="30" t="s">
        <v>152</v>
      </c>
      <c r="DS1" s="14" t="s">
        <v>127</v>
      </c>
      <c r="DT1" s="14" t="s">
        <v>154</v>
      </c>
      <c r="DU1" s="14" t="s">
        <v>155</v>
      </c>
      <c r="DV1" s="30" t="s">
        <v>126</v>
      </c>
      <c r="DW1" s="30" t="s">
        <v>156</v>
      </c>
      <c r="DX1" s="30" t="s">
        <v>163</v>
      </c>
      <c r="DY1" s="15" t="s">
        <v>128</v>
      </c>
      <c r="DZ1" s="1" t="s">
        <v>129</v>
      </c>
      <c r="EA1" s="1" t="s">
        <v>157</v>
      </c>
      <c r="EB1" s="1" t="s">
        <v>158</v>
      </c>
      <c r="EC1" s="30" t="s">
        <v>130</v>
      </c>
      <c r="ED1" s="30" t="s">
        <v>159</v>
      </c>
      <c r="EE1" s="30" t="s">
        <v>160</v>
      </c>
      <c r="EF1" s="1" t="s">
        <v>131</v>
      </c>
      <c r="EG1" s="1" t="s">
        <v>161</v>
      </c>
      <c r="EH1" s="1" t="s">
        <v>162</v>
      </c>
      <c r="EI1" s="15" t="s">
        <v>99</v>
      </c>
      <c r="EJ1" s="3" t="s">
        <v>100</v>
      </c>
      <c r="EK1" s="3" t="s">
        <v>101</v>
      </c>
      <c r="EL1" s="3" t="s">
        <v>132</v>
      </c>
      <c r="EM1" s="3" t="s">
        <v>133</v>
      </c>
      <c r="EN1" s="25" t="s">
        <v>102</v>
      </c>
      <c r="EO1" s="25" t="s">
        <v>136</v>
      </c>
      <c r="EP1" s="25" t="s">
        <v>103</v>
      </c>
      <c r="EQ1" s="25" t="s">
        <v>134</v>
      </c>
      <c r="ER1" s="25" t="s">
        <v>135</v>
      </c>
      <c r="ES1" s="26" t="s">
        <v>137</v>
      </c>
      <c r="ET1" s="26" t="s">
        <v>138</v>
      </c>
    </row>
    <row r="2" spans="1:150" customFormat="1" x14ac:dyDescent="0.3">
      <c r="A2">
        <v>1402019131</v>
      </c>
      <c r="B2" t="s">
        <v>105</v>
      </c>
      <c r="C2" s="2" t="s">
        <v>108</v>
      </c>
      <c r="D2" s="6">
        <v>1</v>
      </c>
      <c r="E2" s="6">
        <v>1</v>
      </c>
      <c r="F2" s="7">
        <v>1</v>
      </c>
      <c r="G2" s="7"/>
      <c r="H2" s="6">
        <v>1</v>
      </c>
      <c r="I2" s="6"/>
      <c r="J2" s="7">
        <v>1</v>
      </c>
      <c r="K2" s="7"/>
      <c r="L2" s="6"/>
      <c r="M2" s="8"/>
      <c r="N2" s="7"/>
      <c r="O2" s="7"/>
      <c r="P2" s="6"/>
      <c r="Q2" s="8"/>
      <c r="R2" s="7"/>
      <c r="S2" s="7">
        <v>1</v>
      </c>
      <c r="T2" s="6"/>
      <c r="U2" s="16"/>
      <c r="V2" s="7">
        <v>1</v>
      </c>
      <c r="W2" s="7"/>
      <c r="X2" s="6">
        <v>1</v>
      </c>
      <c r="Y2" s="6"/>
      <c r="Z2" s="7"/>
      <c r="AA2" s="7"/>
      <c r="AB2" s="6"/>
      <c r="AC2" s="6"/>
      <c r="AD2" s="7"/>
      <c r="AE2" s="8"/>
      <c r="AF2" s="10">
        <v>14</v>
      </c>
      <c r="AG2" s="10">
        <v>10</v>
      </c>
      <c r="AH2" s="10">
        <f>COUNT(D2:AE2)</f>
        <v>8</v>
      </c>
      <c r="AI2" s="22">
        <f>IF(C2="Yes",(AF2-AH2+(CZ2-50)/AG2)/AF2,0)</f>
        <v>1.0642857142857143</v>
      </c>
      <c r="AJ2" s="11">
        <f>SUM(D2:AE2)</f>
        <v>8</v>
      </c>
      <c r="AK2" s="10">
        <f>MAX(AJ2-AL2-AM2,0)*-1</f>
        <v>0</v>
      </c>
      <c r="AL2" s="10">
        <v>10</v>
      </c>
      <c r="AM2" s="10">
        <v>3</v>
      </c>
      <c r="AN2" s="7">
        <f>AJ2+AK2+AO2</f>
        <v>8</v>
      </c>
      <c r="AO2" s="6"/>
      <c r="AP2" s="3">
        <v>0.5</v>
      </c>
      <c r="AQ2" s="15">
        <f>MIN(AN2,AL2)*AP2</f>
        <v>4</v>
      </c>
      <c r="AR2" s="6">
        <v>0</v>
      </c>
      <c r="AS2" s="6">
        <v>0</v>
      </c>
      <c r="AT2" s="6">
        <v>4</v>
      </c>
      <c r="AU2" s="6">
        <v>0</v>
      </c>
      <c r="AV2" s="7"/>
      <c r="AW2" s="7">
        <v>0</v>
      </c>
      <c r="AX2" s="7"/>
      <c r="AY2" s="7">
        <v>0</v>
      </c>
      <c r="AZ2" s="6"/>
      <c r="BA2" s="6">
        <v>0</v>
      </c>
      <c r="BB2" s="6"/>
      <c r="BC2" s="6">
        <v>0</v>
      </c>
      <c r="BD2" s="7"/>
      <c r="BE2" s="7">
        <f>IF(DO2&gt;=70, 5, 0)</f>
        <v>5</v>
      </c>
      <c r="BF2" s="7"/>
      <c r="BG2" s="7"/>
      <c r="BH2" s="7">
        <v>0</v>
      </c>
      <c r="BI2" s="6"/>
      <c r="BJ2" s="6">
        <f>IF(EB2&gt;=70, 6, 0)</f>
        <v>6</v>
      </c>
      <c r="BK2" s="6">
        <v>-5</v>
      </c>
      <c r="BL2" s="7">
        <v>0</v>
      </c>
      <c r="BM2" s="7">
        <v>0</v>
      </c>
      <c r="BN2" s="7">
        <v>0</v>
      </c>
      <c r="BO2" s="6">
        <v>13</v>
      </c>
      <c r="BP2" s="6">
        <f>IF(EE2&gt;=70, 6, 0)</f>
        <v>0</v>
      </c>
      <c r="BQ2" s="6">
        <v>0</v>
      </c>
      <c r="BR2" s="7"/>
      <c r="BS2" s="7">
        <v>0</v>
      </c>
      <c r="BT2" s="7">
        <v>0</v>
      </c>
      <c r="BU2" s="6">
        <v>5</v>
      </c>
      <c r="BV2" s="6">
        <v>0</v>
      </c>
      <c r="BW2" s="6">
        <f>IF(DR2&gt;=70, 5, 0)</f>
        <v>5</v>
      </c>
      <c r="BX2" s="6">
        <v>0</v>
      </c>
      <c r="BY2" s="6"/>
      <c r="BZ2" s="6">
        <v>0</v>
      </c>
      <c r="CA2" s="7">
        <v>0</v>
      </c>
      <c r="CB2" s="7">
        <v>0</v>
      </c>
      <c r="CC2" s="7">
        <v>0</v>
      </c>
      <c r="CD2" s="6">
        <v>0</v>
      </c>
      <c r="CE2" s="6">
        <f>IF(DU2&gt;=70, 5, 0)</f>
        <v>5</v>
      </c>
      <c r="CF2" s="6">
        <v>6</v>
      </c>
      <c r="CG2" s="6">
        <v>0</v>
      </c>
      <c r="CH2" s="6"/>
      <c r="CI2" s="6">
        <v>0</v>
      </c>
      <c r="CJ2" s="7"/>
      <c r="CK2" s="7"/>
      <c r="CL2" s="7"/>
      <c r="CM2" s="6"/>
      <c r="CN2" s="6">
        <f>IF(DX2&gt;=70, 5, 0)</f>
        <v>0</v>
      </c>
      <c r="CO2" s="6"/>
      <c r="CP2" s="6"/>
      <c r="CQ2" s="6"/>
      <c r="CR2" s="7"/>
      <c r="CS2" s="7">
        <f>IF(EH2&gt;=70, 6, 0)</f>
        <v>0</v>
      </c>
      <c r="CT2" s="7"/>
      <c r="CU2" s="6">
        <v>20</v>
      </c>
      <c r="CV2" s="7"/>
      <c r="CW2" s="6">
        <f>5+10+5+5</f>
        <v>25</v>
      </c>
      <c r="CX2" s="10">
        <f>SUM(AR2:CW2)</f>
        <v>89</v>
      </c>
      <c r="CY2" s="10">
        <v>50</v>
      </c>
      <c r="CZ2" s="17">
        <f>CX2+CY2</f>
        <v>139</v>
      </c>
      <c r="DA2" s="1">
        <v>94.29</v>
      </c>
      <c r="DB2" s="18">
        <v>100</v>
      </c>
      <c r="DC2" s="18">
        <v>100</v>
      </c>
      <c r="DD2" s="30">
        <f>AVERAGE(DB2:DC2)</f>
        <v>100</v>
      </c>
      <c r="DE2" s="1">
        <v>0</v>
      </c>
      <c r="DF2" s="30">
        <v>75</v>
      </c>
      <c r="DG2" s="1">
        <v>0</v>
      </c>
      <c r="DH2" s="30">
        <v>0</v>
      </c>
      <c r="DI2" s="18">
        <v>0</v>
      </c>
      <c r="DJ2" s="18">
        <v>0</v>
      </c>
      <c r="DK2" s="1"/>
      <c r="DL2" s="15">
        <f>AVERAGE(DA2,DD2:DH2,DK2)</f>
        <v>44.881666666666668</v>
      </c>
      <c r="DM2" s="1">
        <v>53.33</v>
      </c>
      <c r="DN2" s="1">
        <v>100</v>
      </c>
      <c r="DO2" s="1">
        <f>MAX(DM2:DN2)</f>
        <v>100</v>
      </c>
      <c r="DP2" s="30">
        <v>72.22</v>
      </c>
      <c r="DQ2" s="30">
        <v>0</v>
      </c>
      <c r="DR2" s="30">
        <f>MAX(DP2:DQ2)</f>
        <v>72.22</v>
      </c>
      <c r="DS2" s="1">
        <v>72.22</v>
      </c>
      <c r="DT2" s="1">
        <v>0</v>
      </c>
      <c r="DU2" s="1">
        <f>MAX(DS2:DT2)</f>
        <v>72.22</v>
      </c>
      <c r="DV2" s="30">
        <v>0</v>
      </c>
      <c r="DW2" s="30">
        <v>0</v>
      </c>
      <c r="DX2" s="30"/>
      <c r="DY2" s="15">
        <f>AVERAGE(DO2,DR2,DU2,DX2)</f>
        <v>81.48</v>
      </c>
      <c r="DZ2" s="1">
        <v>80</v>
      </c>
      <c r="EA2" s="1">
        <v>0</v>
      </c>
      <c r="EB2" s="1">
        <f>MIN(MAX(DZ2:EA2)+0.2*EH2, 100)</f>
        <v>80</v>
      </c>
      <c r="EC2" s="30">
        <v>50</v>
      </c>
      <c r="ED2" s="30">
        <v>0</v>
      </c>
      <c r="EE2" s="30">
        <f>MIN(MAX(EC2:ED2)+0.15*EH2, 100)</f>
        <v>50</v>
      </c>
      <c r="EF2" s="1">
        <v>0</v>
      </c>
      <c r="EG2" s="1">
        <v>0</v>
      </c>
      <c r="EH2" s="1">
        <f>MAX(EF2:EG2)</f>
        <v>0</v>
      </c>
      <c r="EI2" s="15">
        <f>AVERAGE(EB2,EE2,EH2)</f>
        <v>43.333333333333336</v>
      </c>
      <c r="EJ2" s="3">
        <v>0.25</v>
      </c>
      <c r="EK2" s="3">
        <v>0.2</v>
      </c>
      <c r="EL2" s="3">
        <v>0.25</v>
      </c>
      <c r="EM2" s="3">
        <v>0.3</v>
      </c>
      <c r="EN2" s="25">
        <f>MIN(IF(C2="Yes",AQ2+CZ2,0),100)</f>
        <v>100</v>
      </c>
      <c r="EO2" s="25">
        <f>IF(ES2&lt;0,EN2+ES2*-4,EN2)</f>
        <v>100</v>
      </c>
      <c r="EP2" s="25">
        <f>MIN(IF(C2="Yes",AQ2+DL2,0), 100)</f>
        <v>48.881666666666668</v>
      </c>
      <c r="EQ2" s="25">
        <f>MIN(IF(C2="Yes",AQ2+DY2,0),100)</f>
        <v>85.48</v>
      </c>
      <c r="ER2" s="25">
        <f>MIN(IF(C2="Yes",AQ2+EI2,0), 100)</f>
        <v>47.333333333333336</v>
      </c>
      <c r="ES2" s="26">
        <f>EJ2*EN2+EK2*EP2+EL2*EQ2+EM2*ER2</f>
        <v>70.346333333333334</v>
      </c>
      <c r="ET2" s="26">
        <f>EJ2*EO2+EK2*EP2+EL2*EQ2+EM2*ER2</f>
        <v>70.346333333333334</v>
      </c>
    </row>
    <row r="3" spans="1:150" customFormat="1" x14ac:dyDescent="0.3">
      <c r="A3">
        <v>1402019003</v>
      </c>
      <c r="B3" t="s">
        <v>105</v>
      </c>
      <c r="C3" s="2" t="s">
        <v>108</v>
      </c>
      <c r="D3" s="6"/>
      <c r="E3" s="6"/>
      <c r="F3" s="7"/>
      <c r="G3" s="7"/>
      <c r="H3" s="6">
        <v>1</v>
      </c>
      <c r="I3" s="6"/>
      <c r="J3" s="7">
        <v>1</v>
      </c>
      <c r="K3" s="7">
        <v>1</v>
      </c>
      <c r="L3" s="6">
        <v>1</v>
      </c>
      <c r="M3" s="8"/>
      <c r="N3" s="7"/>
      <c r="O3" s="7"/>
      <c r="P3" s="6"/>
      <c r="Q3" s="8"/>
      <c r="R3" s="7">
        <v>0</v>
      </c>
      <c r="S3" s="7"/>
      <c r="T3" s="6"/>
      <c r="U3" s="16"/>
      <c r="V3" s="7"/>
      <c r="W3" s="7"/>
      <c r="X3" s="6"/>
      <c r="Y3" s="6"/>
      <c r="Z3" s="7"/>
      <c r="AA3" s="7"/>
      <c r="AB3" s="6"/>
      <c r="AC3" s="6"/>
      <c r="AD3" s="7"/>
      <c r="AE3" s="8"/>
      <c r="AF3" s="10">
        <v>14</v>
      </c>
      <c r="AG3" s="10">
        <v>10</v>
      </c>
      <c r="AH3" s="10">
        <f>COUNT(D3:AE3)</f>
        <v>5</v>
      </c>
      <c r="AI3" s="22">
        <f>IF(C3="Yes",(AF3-AH3+(CZ3-50)/AG3)/AF3,0)</f>
        <v>1.0571428571428572</v>
      </c>
      <c r="AJ3" s="11">
        <f>SUM(D3:AE3)</f>
        <v>4</v>
      </c>
      <c r="AK3" s="10">
        <f>MAX(AJ3-AL3-AM3,0)*-1</f>
        <v>0</v>
      </c>
      <c r="AL3" s="10">
        <v>10</v>
      </c>
      <c r="AM3" s="10">
        <v>3</v>
      </c>
      <c r="AN3" s="7">
        <f>AJ3+AK3+AO3</f>
        <v>4</v>
      </c>
      <c r="AO3" s="6"/>
      <c r="AP3" s="3">
        <v>0.5</v>
      </c>
      <c r="AQ3" s="15">
        <f>MIN(AN3,AL3)*AP3</f>
        <v>2</v>
      </c>
      <c r="AR3" s="6">
        <v>0</v>
      </c>
      <c r="AS3" s="6">
        <v>0</v>
      </c>
      <c r="AT3" s="6">
        <v>3</v>
      </c>
      <c r="AU3" s="6">
        <v>0</v>
      </c>
      <c r="AV3" s="7"/>
      <c r="AW3" s="7">
        <v>0</v>
      </c>
      <c r="AX3" s="7"/>
      <c r="AY3" s="7">
        <v>0</v>
      </c>
      <c r="AZ3" s="6"/>
      <c r="BA3" s="6">
        <v>0</v>
      </c>
      <c r="BB3" s="6"/>
      <c r="BC3" s="6">
        <v>0</v>
      </c>
      <c r="BD3" s="7"/>
      <c r="BE3" s="7">
        <f>IF(DO3&gt;=70, 5, 0)</f>
        <v>5</v>
      </c>
      <c r="BF3" s="7"/>
      <c r="BG3" s="7"/>
      <c r="BH3" s="7">
        <v>0</v>
      </c>
      <c r="BI3" s="6"/>
      <c r="BJ3" s="6">
        <f>IF(EB3&gt;=70, 6, 0)</f>
        <v>6</v>
      </c>
      <c r="BK3" s="6">
        <v>0</v>
      </c>
      <c r="BL3" s="7">
        <v>0</v>
      </c>
      <c r="BM3" s="7">
        <v>0</v>
      </c>
      <c r="BN3" s="7">
        <v>0</v>
      </c>
      <c r="BO3" s="6">
        <v>13</v>
      </c>
      <c r="BP3" s="6">
        <f>IF(EE3&gt;=70, 6, 0)</f>
        <v>0</v>
      </c>
      <c r="BQ3" s="6">
        <v>0</v>
      </c>
      <c r="BR3" s="7"/>
      <c r="BS3" s="7">
        <v>0</v>
      </c>
      <c r="BT3" s="7">
        <v>0</v>
      </c>
      <c r="BU3" s="6">
        <v>5</v>
      </c>
      <c r="BV3" s="6">
        <v>0</v>
      </c>
      <c r="BW3" s="6">
        <f>IF(DR3&gt;=70, 5, 0)</f>
        <v>0</v>
      </c>
      <c r="BX3" s="6">
        <v>0</v>
      </c>
      <c r="BY3" s="6"/>
      <c r="BZ3" s="6">
        <v>0</v>
      </c>
      <c r="CA3" s="7">
        <v>0</v>
      </c>
      <c r="CB3" s="7">
        <v>0</v>
      </c>
      <c r="CC3" s="7">
        <v>0</v>
      </c>
      <c r="CD3" s="6">
        <v>0</v>
      </c>
      <c r="CE3" s="6">
        <f>IF(DU3&gt;=70, 5, 0)</f>
        <v>0</v>
      </c>
      <c r="CF3" s="6">
        <v>6</v>
      </c>
      <c r="CG3" s="6">
        <v>0</v>
      </c>
      <c r="CH3" s="6"/>
      <c r="CI3" s="6">
        <v>0</v>
      </c>
      <c r="CJ3" s="7"/>
      <c r="CK3" s="7"/>
      <c r="CL3" s="7"/>
      <c r="CM3" s="6"/>
      <c r="CN3" s="6">
        <f>IF(DX3&gt;=70, 5, 0)</f>
        <v>0</v>
      </c>
      <c r="CO3" s="6"/>
      <c r="CP3" s="6"/>
      <c r="CQ3" s="6"/>
      <c r="CR3" s="7"/>
      <c r="CS3" s="7">
        <f>IF(EH3&gt;=70, 6, 0)</f>
        <v>0</v>
      </c>
      <c r="CT3" s="7"/>
      <c r="CU3" s="6"/>
      <c r="CV3" s="7"/>
      <c r="CW3" s="6">
        <f>5+10+5</f>
        <v>20</v>
      </c>
      <c r="CX3" s="10">
        <f>SUM(AR3:CW3)</f>
        <v>58</v>
      </c>
      <c r="CY3" s="10">
        <v>50</v>
      </c>
      <c r="CZ3" s="17">
        <f>CX3+CY3</f>
        <v>108</v>
      </c>
      <c r="DA3" s="1">
        <v>85.71</v>
      </c>
      <c r="DB3" s="18">
        <v>100</v>
      </c>
      <c r="DC3" s="18">
        <v>100</v>
      </c>
      <c r="DD3" s="30">
        <f>AVERAGE(DB3:DC3)</f>
        <v>100</v>
      </c>
      <c r="DE3" s="1">
        <v>95</v>
      </c>
      <c r="DF3" s="30">
        <v>85</v>
      </c>
      <c r="DG3" s="1">
        <v>0</v>
      </c>
      <c r="DH3" s="30">
        <v>0</v>
      </c>
      <c r="DI3" s="18">
        <v>0</v>
      </c>
      <c r="DJ3" s="18">
        <v>0</v>
      </c>
      <c r="DK3" s="1"/>
      <c r="DL3" s="15">
        <f>AVERAGE(DA3,DD3:DH3,DK3)</f>
        <v>60.951666666666661</v>
      </c>
      <c r="DM3" s="1">
        <v>66.67</v>
      </c>
      <c r="DN3" s="1">
        <v>86.67</v>
      </c>
      <c r="DO3" s="1">
        <f>MAX(DM3:DN3)</f>
        <v>86.67</v>
      </c>
      <c r="DP3" s="30">
        <v>33.33</v>
      </c>
      <c r="DQ3" s="30">
        <v>0</v>
      </c>
      <c r="DR3" s="30">
        <f>MAX(DP3:DQ3)</f>
        <v>33.33</v>
      </c>
      <c r="DS3" s="1">
        <v>33.33</v>
      </c>
      <c r="DT3" s="1">
        <v>0</v>
      </c>
      <c r="DU3" s="1">
        <f>MAX(DS3:DT3)</f>
        <v>33.33</v>
      </c>
      <c r="DV3" s="30">
        <v>0</v>
      </c>
      <c r="DW3" s="30">
        <v>0</v>
      </c>
      <c r="DX3" s="30"/>
      <c r="DY3" s="15">
        <f>AVERAGE(DO3,DR3,DU3,DX3)</f>
        <v>51.109999999999992</v>
      </c>
      <c r="DZ3" s="1">
        <v>40</v>
      </c>
      <c r="EA3" s="1">
        <v>100</v>
      </c>
      <c r="EB3" s="1">
        <f>MIN(MAX(DZ3:EA3)+0.2*EH3, 100)</f>
        <v>100</v>
      </c>
      <c r="EC3" s="30">
        <v>68.75</v>
      </c>
      <c r="ED3" s="30">
        <v>0</v>
      </c>
      <c r="EE3" s="30">
        <f>MIN(MAX(EC3:ED3)+0.15*EH3, 100)</f>
        <v>68.75</v>
      </c>
      <c r="EF3" s="1">
        <v>0</v>
      </c>
      <c r="EG3" s="1">
        <v>0</v>
      </c>
      <c r="EH3" s="1">
        <f>MAX(EF3:EG3)</f>
        <v>0</v>
      </c>
      <c r="EI3" s="15">
        <f>AVERAGE(EB3,EE3,EH3)</f>
        <v>56.25</v>
      </c>
      <c r="EJ3" s="3">
        <v>0.25</v>
      </c>
      <c r="EK3" s="3">
        <v>0.2</v>
      </c>
      <c r="EL3" s="3">
        <v>0.25</v>
      </c>
      <c r="EM3" s="3">
        <v>0.3</v>
      </c>
      <c r="EN3" s="25">
        <f>MIN(IF(C3="Yes",AQ3+CZ3,0),100)</f>
        <v>100</v>
      </c>
      <c r="EO3" s="25">
        <f>IF(ES3&lt;0,EN3+ES3*-4,EN3)</f>
        <v>100</v>
      </c>
      <c r="EP3" s="25">
        <f>MIN(IF(C3="Yes",AQ3+DL3,0), 100)</f>
        <v>62.951666666666661</v>
      </c>
      <c r="EQ3" s="25">
        <f>MIN(IF(C3="Yes",AQ3+DY3,0),100)</f>
        <v>53.109999999999992</v>
      </c>
      <c r="ER3" s="25">
        <f>MIN(IF(C3="Yes",AQ3+EI3,0), 100)</f>
        <v>58.25</v>
      </c>
      <c r="ES3" s="26">
        <f>EJ3*EN3+EK3*EP3+EL3*EQ3+EM3*ER3</f>
        <v>68.342833333333331</v>
      </c>
      <c r="ET3" s="26">
        <f>EJ3*EO3+EK3*EP3+EL3*EQ3+EM3*ER3</f>
        <v>68.342833333333331</v>
      </c>
    </row>
    <row r="4" spans="1:150" customFormat="1" x14ac:dyDescent="0.3">
      <c r="A4">
        <v>1402019011</v>
      </c>
      <c r="B4" t="s">
        <v>105</v>
      </c>
      <c r="C4" s="2" t="s">
        <v>108</v>
      </c>
      <c r="D4" s="6">
        <v>1</v>
      </c>
      <c r="E4" s="6">
        <v>1</v>
      </c>
      <c r="F4" s="7"/>
      <c r="G4" s="7"/>
      <c r="H4" s="6">
        <v>1</v>
      </c>
      <c r="I4" s="6">
        <v>1</v>
      </c>
      <c r="J4" s="7"/>
      <c r="K4" s="7">
        <v>1</v>
      </c>
      <c r="L4" s="6">
        <v>1</v>
      </c>
      <c r="M4" s="8"/>
      <c r="N4" s="7"/>
      <c r="O4" s="7"/>
      <c r="P4" s="6"/>
      <c r="Q4" s="8"/>
      <c r="R4" s="7">
        <v>1</v>
      </c>
      <c r="S4" s="7">
        <v>1</v>
      </c>
      <c r="T4" s="6">
        <v>1</v>
      </c>
      <c r="U4" s="16"/>
      <c r="V4" s="7"/>
      <c r="W4" s="7"/>
      <c r="X4" s="6">
        <v>1</v>
      </c>
      <c r="Y4" s="6"/>
      <c r="Z4" s="7"/>
      <c r="AA4" s="7"/>
      <c r="AB4" s="6"/>
      <c r="AC4" s="6"/>
      <c r="AD4" s="7"/>
      <c r="AE4" s="8"/>
      <c r="AF4" s="10">
        <v>14</v>
      </c>
      <c r="AG4" s="10">
        <v>10</v>
      </c>
      <c r="AH4" s="10">
        <f>COUNT(D4:AE4)</f>
        <v>10</v>
      </c>
      <c r="AI4" s="22">
        <f>IF(C4="Yes",(AF4-AH4+(CZ4-50)/AG4)/AF4,0)</f>
        <v>0.56428571428571428</v>
      </c>
      <c r="AJ4" s="11">
        <f>SUM(D4:AE4)</f>
        <v>10</v>
      </c>
      <c r="AK4" s="10">
        <f>MAX(AJ4-AL4-AM4,0)*-1</f>
        <v>0</v>
      </c>
      <c r="AL4" s="10">
        <v>10</v>
      </c>
      <c r="AM4" s="10">
        <v>3</v>
      </c>
      <c r="AN4" s="7">
        <f>AJ4+AK4+AO4</f>
        <v>10</v>
      </c>
      <c r="AO4" s="6"/>
      <c r="AP4" s="3">
        <v>0.5</v>
      </c>
      <c r="AQ4" s="15">
        <f>MIN(AN4,AL4)*AP4</f>
        <v>5</v>
      </c>
      <c r="AR4" s="6">
        <v>0</v>
      </c>
      <c r="AS4" s="6">
        <v>0</v>
      </c>
      <c r="AT4" s="6">
        <v>1</v>
      </c>
      <c r="AU4" s="6">
        <v>0</v>
      </c>
      <c r="AV4" s="7"/>
      <c r="AW4" s="7">
        <v>0</v>
      </c>
      <c r="AX4" s="7"/>
      <c r="AY4" s="7">
        <v>0</v>
      </c>
      <c r="AZ4" s="6"/>
      <c r="BA4" s="6">
        <v>3</v>
      </c>
      <c r="BB4" s="6"/>
      <c r="BC4" s="6">
        <v>-5</v>
      </c>
      <c r="BD4" s="7"/>
      <c r="BE4" s="7">
        <f>IF(DO4&gt;=70, 5, 0)</f>
        <v>0</v>
      </c>
      <c r="BF4" s="7"/>
      <c r="BG4" s="7"/>
      <c r="BH4" s="7">
        <v>0</v>
      </c>
      <c r="BI4" s="6"/>
      <c r="BJ4" s="6">
        <f>IF(EB4&gt;=70, 6, 0)</f>
        <v>6</v>
      </c>
      <c r="BK4" s="6">
        <v>0</v>
      </c>
      <c r="BL4" s="7">
        <v>0</v>
      </c>
      <c r="BM4" s="7">
        <v>0</v>
      </c>
      <c r="BN4" s="7">
        <v>0</v>
      </c>
      <c r="BO4" s="6">
        <v>13</v>
      </c>
      <c r="BP4" s="6">
        <f>IF(EE4&gt;=70, 6, 0)</f>
        <v>0</v>
      </c>
      <c r="BQ4" s="6">
        <v>0</v>
      </c>
      <c r="BR4" s="7"/>
      <c r="BS4" s="7">
        <v>0</v>
      </c>
      <c r="BT4" s="7">
        <v>-5</v>
      </c>
      <c r="BU4" s="6">
        <v>5</v>
      </c>
      <c r="BV4" s="6">
        <v>0</v>
      </c>
      <c r="BW4" s="6">
        <f>IF(DR4&gt;=70, 5, 0)</f>
        <v>0</v>
      </c>
      <c r="BX4" s="6">
        <v>0</v>
      </c>
      <c r="BY4" s="6"/>
      <c r="BZ4" s="6">
        <v>0</v>
      </c>
      <c r="CA4" s="7">
        <v>0</v>
      </c>
      <c r="CB4" s="7">
        <v>0</v>
      </c>
      <c r="CC4" s="7">
        <v>0</v>
      </c>
      <c r="CD4" s="6">
        <v>0</v>
      </c>
      <c r="CE4" s="6">
        <f>IF(DU4&gt;=70, 5, 0)</f>
        <v>0</v>
      </c>
      <c r="CF4" s="6">
        <v>6</v>
      </c>
      <c r="CG4" s="6">
        <v>0</v>
      </c>
      <c r="CH4" s="6"/>
      <c r="CI4" s="6">
        <v>0</v>
      </c>
      <c r="CJ4" s="7"/>
      <c r="CK4" s="7"/>
      <c r="CL4" s="7"/>
      <c r="CM4" s="6"/>
      <c r="CN4" s="6">
        <f>IF(DX4&gt;=70, 5, 0)</f>
        <v>0</v>
      </c>
      <c r="CO4" s="6"/>
      <c r="CP4" s="6"/>
      <c r="CQ4" s="6"/>
      <c r="CR4" s="7"/>
      <c r="CS4" s="7">
        <f>IF(EH4&gt;=70, 6, 0)</f>
        <v>0</v>
      </c>
      <c r="CT4" s="7"/>
      <c r="CU4" s="6"/>
      <c r="CV4" s="7"/>
      <c r="CW4" s="6">
        <f>10+5</f>
        <v>15</v>
      </c>
      <c r="CX4" s="10">
        <f>SUM(AR4:CW4)</f>
        <v>39</v>
      </c>
      <c r="CY4" s="10">
        <v>50</v>
      </c>
      <c r="CZ4" s="17">
        <f>CX4+CY4</f>
        <v>89</v>
      </c>
      <c r="DA4" s="1">
        <v>85.71</v>
      </c>
      <c r="DB4" s="18">
        <v>100</v>
      </c>
      <c r="DC4" s="18">
        <v>100</v>
      </c>
      <c r="DD4" s="30">
        <f>AVERAGE(DB4:DC4)</f>
        <v>100</v>
      </c>
      <c r="DE4" s="1">
        <v>100</v>
      </c>
      <c r="DF4" s="30">
        <v>85</v>
      </c>
      <c r="DG4" s="1">
        <v>0</v>
      </c>
      <c r="DH4" s="30">
        <v>0</v>
      </c>
      <c r="DI4" s="18">
        <v>0</v>
      </c>
      <c r="DJ4" s="18">
        <v>0</v>
      </c>
      <c r="DK4" s="1"/>
      <c r="DL4" s="15">
        <f>AVERAGE(DA4,DD4:DH4,DK4)</f>
        <v>61.784999999999997</v>
      </c>
      <c r="DM4" s="1">
        <v>46.67</v>
      </c>
      <c r="DN4" s="1">
        <v>53.33</v>
      </c>
      <c r="DO4" s="1">
        <f>MAX(DM4:DN4)</f>
        <v>53.33</v>
      </c>
      <c r="DP4" s="30">
        <v>55.56</v>
      </c>
      <c r="DQ4" s="30">
        <v>0</v>
      </c>
      <c r="DR4" s="30">
        <f>MAX(DP4:DQ4)</f>
        <v>55.56</v>
      </c>
      <c r="DS4" s="1">
        <v>55.56</v>
      </c>
      <c r="DT4" s="1">
        <v>0</v>
      </c>
      <c r="DU4" s="1">
        <f>MAX(DS4:DT4)</f>
        <v>55.56</v>
      </c>
      <c r="DV4" s="30">
        <v>0</v>
      </c>
      <c r="DW4" s="30">
        <v>0</v>
      </c>
      <c r="DX4" s="30"/>
      <c r="DY4" s="15">
        <f>AVERAGE(DO4,DR4,DU4,DX4)</f>
        <v>54.816666666666663</v>
      </c>
      <c r="DZ4" s="1">
        <v>93.33</v>
      </c>
      <c r="EA4" s="1">
        <v>0</v>
      </c>
      <c r="EB4" s="1">
        <f>MIN(MAX(DZ4:EA4)+0.2*EH4, 100)</f>
        <v>93.33</v>
      </c>
      <c r="EC4" s="30">
        <v>50</v>
      </c>
      <c r="ED4" s="30">
        <v>0</v>
      </c>
      <c r="EE4" s="30">
        <f>MIN(MAX(EC4:ED4)+0.15*EH4, 100)</f>
        <v>50</v>
      </c>
      <c r="EF4" s="1">
        <v>0</v>
      </c>
      <c r="EG4" s="1">
        <v>0</v>
      </c>
      <c r="EH4" s="1">
        <f>MAX(EF4:EG4)</f>
        <v>0</v>
      </c>
      <c r="EI4" s="15">
        <f>AVERAGE(EB4,EE4,EH4)</f>
        <v>47.776666666666664</v>
      </c>
      <c r="EJ4" s="3">
        <v>0.25</v>
      </c>
      <c r="EK4" s="3">
        <v>0.2</v>
      </c>
      <c r="EL4" s="3">
        <v>0.25</v>
      </c>
      <c r="EM4" s="3">
        <v>0.3</v>
      </c>
      <c r="EN4" s="25">
        <f>MIN(IF(C4="Yes",AQ4+CZ4,0),100)</f>
        <v>94</v>
      </c>
      <c r="EO4" s="25">
        <f>IF(ES4&lt;0,EN4+ES4*-4,EN4)</f>
        <v>94</v>
      </c>
      <c r="EP4" s="25">
        <f>MIN(IF(C4="Yes",AQ4+DL4,0), 100)</f>
        <v>66.784999999999997</v>
      </c>
      <c r="EQ4" s="25">
        <f>MIN(IF(C4="Yes",AQ4+DY4,0),100)</f>
        <v>59.816666666666663</v>
      </c>
      <c r="ER4" s="25">
        <f>MIN(IF(C4="Yes",AQ4+EI4,0), 100)</f>
        <v>52.776666666666664</v>
      </c>
      <c r="ES4" s="26">
        <f>EJ4*EN4+EK4*EP4+EL4*EQ4+EM4*ER4</f>
        <v>67.644166666666663</v>
      </c>
      <c r="ET4" s="26">
        <f>EJ4*EO4+EK4*EP4+EL4*EQ4+EM4*ER4</f>
        <v>67.644166666666663</v>
      </c>
    </row>
    <row r="5" spans="1:150" customFormat="1" x14ac:dyDescent="0.3">
      <c r="A5">
        <v>1402019058</v>
      </c>
      <c r="B5" t="s">
        <v>105</v>
      </c>
      <c r="C5" s="2" t="s">
        <v>108</v>
      </c>
      <c r="D5" s="6"/>
      <c r="E5" s="6">
        <v>1</v>
      </c>
      <c r="F5" s="7"/>
      <c r="G5" s="7">
        <v>1</v>
      </c>
      <c r="H5" s="6">
        <v>1</v>
      </c>
      <c r="I5" s="6">
        <v>1</v>
      </c>
      <c r="J5" s="7">
        <v>1</v>
      </c>
      <c r="K5" s="7">
        <v>1</v>
      </c>
      <c r="L5" s="6"/>
      <c r="M5" s="8"/>
      <c r="N5" s="7"/>
      <c r="O5" s="7"/>
      <c r="P5" s="6"/>
      <c r="Q5" s="8"/>
      <c r="R5" s="7">
        <v>1</v>
      </c>
      <c r="S5" s="7">
        <v>1</v>
      </c>
      <c r="T5" s="6">
        <v>1</v>
      </c>
      <c r="U5" s="16"/>
      <c r="V5" s="7">
        <v>1</v>
      </c>
      <c r="W5" s="7"/>
      <c r="X5" s="6">
        <v>1</v>
      </c>
      <c r="Y5" s="6"/>
      <c r="Z5" s="7"/>
      <c r="AA5" s="7"/>
      <c r="AB5" s="6"/>
      <c r="AC5" s="6"/>
      <c r="AD5" s="7"/>
      <c r="AE5" s="8"/>
      <c r="AF5" s="10">
        <v>14</v>
      </c>
      <c r="AG5" s="10">
        <v>10</v>
      </c>
      <c r="AH5" s="10">
        <f>COUNT(D5:AE5)</f>
        <v>11</v>
      </c>
      <c r="AI5" s="22">
        <f>IF(C5="Yes",(AF5-AH5+(CZ5-50)/AG5)/AF5,0)</f>
        <v>0.61428571428571421</v>
      </c>
      <c r="AJ5" s="11">
        <f>SUM(D5:AE5)</f>
        <v>11</v>
      </c>
      <c r="AK5" s="10">
        <f>MAX(AJ5-AL5-AM5,0)*-1</f>
        <v>0</v>
      </c>
      <c r="AL5" s="10">
        <v>10</v>
      </c>
      <c r="AM5" s="10">
        <v>3</v>
      </c>
      <c r="AN5" s="7">
        <f>AJ5+AK5+AO5</f>
        <v>11</v>
      </c>
      <c r="AO5" s="6"/>
      <c r="AP5" s="3">
        <v>0.5</v>
      </c>
      <c r="AQ5" s="15">
        <f>MIN(AN5,AL5)*AP5</f>
        <v>5</v>
      </c>
      <c r="AR5" s="6">
        <v>0</v>
      </c>
      <c r="AS5" s="6">
        <v>0</v>
      </c>
      <c r="AT5" s="6">
        <v>4</v>
      </c>
      <c r="AU5" s="6">
        <v>0</v>
      </c>
      <c r="AV5" s="7"/>
      <c r="AW5" s="7">
        <v>0</v>
      </c>
      <c r="AX5" s="7"/>
      <c r="AY5" s="7">
        <v>0</v>
      </c>
      <c r="AZ5" s="6"/>
      <c r="BA5" s="6">
        <v>3</v>
      </c>
      <c r="BB5" s="6"/>
      <c r="BC5" s="6">
        <v>0</v>
      </c>
      <c r="BD5" s="7"/>
      <c r="BE5" s="7">
        <f>IF(DO5&gt;=70, 5, 0)</f>
        <v>0</v>
      </c>
      <c r="BF5" s="7"/>
      <c r="BG5" s="7"/>
      <c r="BH5" s="7">
        <v>0</v>
      </c>
      <c r="BI5" s="6"/>
      <c r="BJ5" s="6">
        <f>IF(EB5&gt;=70, 6, 0)</f>
        <v>0</v>
      </c>
      <c r="BK5" s="6">
        <v>0</v>
      </c>
      <c r="BL5" s="7">
        <v>0</v>
      </c>
      <c r="BM5" s="7">
        <v>0</v>
      </c>
      <c r="BN5" s="7">
        <v>0</v>
      </c>
      <c r="BO5" s="6">
        <v>13</v>
      </c>
      <c r="BP5" s="6">
        <f>IF(EE5&gt;=70, 6, 0)</f>
        <v>0</v>
      </c>
      <c r="BQ5" s="6">
        <v>0</v>
      </c>
      <c r="BR5" s="7"/>
      <c r="BS5" s="7">
        <v>0</v>
      </c>
      <c r="BT5" s="7">
        <v>-5</v>
      </c>
      <c r="BU5" s="6">
        <v>5</v>
      </c>
      <c r="BV5" s="6">
        <v>0</v>
      </c>
      <c r="BW5" s="6">
        <f>IF(DR5&gt;=70, 5, 0)</f>
        <v>5</v>
      </c>
      <c r="BX5" s="6">
        <v>0</v>
      </c>
      <c r="BY5" s="6"/>
      <c r="BZ5" s="6">
        <v>0</v>
      </c>
      <c r="CA5" s="7">
        <v>0</v>
      </c>
      <c r="CB5" s="7">
        <v>0</v>
      </c>
      <c r="CC5" s="7">
        <v>-5</v>
      </c>
      <c r="CD5" s="6">
        <v>0</v>
      </c>
      <c r="CE5" s="6">
        <f>IF(DU5&gt;=70, 5, 0)</f>
        <v>5</v>
      </c>
      <c r="CF5" s="6">
        <v>6</v>
      </c>
      <c r="CG5" s="6">
        <v>0</v>
      </c>
      <c r="CH5" s="6"/>
      <c r="CI5" s="6">
        <v>0</v>
      </c>
      <c r="CJ5" s="7"/>
      <c r="CK5" s="7"/>
      <c r="CL5" s="7"/>
      <c r="CM5" s="6"/>
      <c r="CN5" s="6">
        <f>IF(DX5&gt;=70, 5, 0)</f>
        <v>0</v>
      </c>
      <c r="CO5" s="6"/>
      <c r="CP5" s="6"/>
      <c r="CQ5" s="6"/>
      <c r="CR5" s="7"/>
      <c r="CS5" s="7">
        <f>IF(EH5&gt;=70, 6, 0)</f>
        <v>0</v>
      </c>
      <c r="CT5" s="7"/>
      <c r="CU5" s="6">
        <v>20</v>
      </c>
      <c r="CV5" s="7"/>
      <c r="CW5" s="6">
        <v>5</v>
      </c>
      <c r="CX5" s="10">
        <f>SUM(AR5:CW5)</f>
        <v>56</v>
      </c>
      <c r="CY5" s="10">
        <v>50</v>
      </c>
      <c r="CZ5" s="17">
        <f>CX5+CY5</f>
        <v>106</v>
      </c>
      <c r="DA5" s="1">
        <v>97.14</v>
      </c>
      <c r="DB5" s="18">
        <v>100</v>
      </c>
      <c r="DC5" s="18">
        <v>100</v>
      </c>
      <c r="DD5" s="30">
        <f>AVERAGE(DB5:DC5)</f>
        <v>100</v>
      </c>
      <c r="DE5" s="1">
        <v>0</v>
      </c>
      <c r="DF5" s="30">
        <v>100</v>
      </c>
      <c r="DG5" s="1">
        <v>0</v>
      </c>
      <c r="DH5" s="30">
        <v>0</v>
      </c>
      <c r="DI5" s="18">
        <v>0</v>
      </c>
      <c r="DJ5" s="18">
        <v>0</v>
      </c>
      <c r="DK5" s="1"/>
      <c r="DL5" s="15">
        <f>AVERAGE(DA5,DD5:DH5,DK5)</f>
        <v>49.523333333333333</v>
      </c>
      <c r="DM5" s="1">
        <v>60</v>
      </c>
      <c r="DN5" s="1">
        <v>0</v>
      </c>
      <c r="DO5" s="1">
        <f>MAX(DM5:DN5)</f>
        <v>60</v>
      </c>
      <c r="DP5" s="30">
        <v>77.78</v>
      </c>
      <c r="DQ5" s="30">
        <v>0</v>
      </c>
      <c r="DR5" s="30">
        <f>MAX(DP5:DQ5)</f>
        <v>77.78</v>
      </c>
      <c r="DS5" s="1">
        <v>77.78</v>
      </c>
      <c r="DT5" s="1">
        <v>0</v>
      </c>
      <c r="DU5" s="1">
        <f>MAX(DS5:DT5)</f>
        <v>77.78</v>
      </c>
      <c r="DV5" s="30">
        <v>0</v>
      </c>
      <c r="DW5" s="30">
        <v>0</v>
      </c>
      <c r="DX5" s="30"/>
      <c r="DY5" s="15">
        <f>AVERAGE(DO5,DR5,DU5,DX5)</f>
        <v>71.853333333333339</v>
      </c>
      <c r="DZ5" s="1">
        <v>40</v>
      </c>
      <c r="EA5" s="1">
        <v>52</v>
      </c>
      <c r="EB5" s="1">
        <f>MIN(MAX(DZ5:EA5)+0.2*EH5, 100)</f>
        <v>52</v>
      </c>
      <c r="EC5" s="30">
        <v>50</v>
      </c>
      <c r="ED5" s="30">
        <v>0</v>
      </c>
      <c r="EE5" s="30">
        <f>MIN(MAX(EC5:ED5)+0.15*EH5, 100)</f>
        <v>50</v>
      </c>
      <c r="EF5" s="1">
        <v>0</v>
      </c>
      <c r="EG5" s="1">
        <v>0</v>
      </c>
      <c r="EH5" s="1">
        <f>MAX(EF5:EG5)</f>
        <v>0</v>
      </c>
      <c r="EI5" s="15">
        <f>AVERAGE(EB5,EE5,EH5)</f>
        <v>34</v>
      </c>
      <c r="EJ5" s="3">
        <v>0.25</v>
      </c>
      <c r="EK5" s="3">
        <v>0.2</v>
      </c>
      <c r="EL5" s="3">
        <v>0.25</v>
      </c>
      <c r="EM5" s="3">
        <v>0.3</v>
      </c>
      <c r="EN5" s="25">
        <f>MIN(IF(C5="Yes",AQ5+CZ5,0),100)</f>
        <v>100</v>
      </c>
      <c r="EO5" s="25">
        <f>IF(ES5&lt;0,EN5+ES5*-4,EN5)</f>
        <v>100</v>
      </c>
      <c r="EP5" s="25">
        <f>MIN(IF(C5="Yes",AQ5+DL5,0), 100)</f>
        <v>54.523333333333333</v>
      </c>
      <c r="EQ5" s="25">
        <f>MIN(IF(C5="Yes",AQ5+DY5,0),100)</f>
        <v>76.853333333333339</v>
      </c>
      <c r="ER5" s="25">
        <f>MIN(IF(C5="Yes",AQ5+EI5,0), 100)</f>
        <v>39</v>
      </c>
      <c r="ES5" s="26">
        <f>EJ5*EN5+EK5*EP5+EL5*EQ5+EM5*ER5</f>
        <v>66.818000000000012</v>
      </c>
      <c r="ET5" s="26">
        <f>EJ5*EO5+EK5*EP5+EL5*EQ5+EM5*ER5</f>
        <v>66.818000000000012</v>
      </c>
    </row>
    <row r="6" spans="1:150" customFormat="1" x14ac:dyDescent="0.3">
      <c r="A6">
        <v>1402019088</v>
      </c>
      <c r="B6" t="s">
        <v>105</v>
      </c>
      <c r="C6" s="2" t="s">
        <v>108</v>
      </c>
      <c r="D6" s="6"/>
      <c r="E6" s="6"/>
      <c r="F6" s="7"/>
      <c r="G6" s="7">
        <v>1</v>
      </c>
      <c r="H6" s="6">
        <v>1</v>
      </c>
      <c r="I6" s="6">
        <v>1</v>
      </c>
      <c r="J6" s="7"/>
      <c r="K6" s="7"/>
      <c r="L6" s="6">
        <v>1</v>
      </c>
      <c r="M6" s="8"/>
      <c r="N6" s="7"/>
      <c r="O6" s="7"/>
      <c r="P6" s="6"/>
      <c r="Q6" s="8"/>
      <c r="R6" s="7">
        <v>1</v>
      </c>
      <c r="S6" s="7">
        <v>1</v>
      </c>
      <c r="T6" s="6"/>
      <c r="U6" s="16"/>
      <c r="V6" s="7"/>
      <c r="W6" s="7"/>
      <c r="X6" s="6">
        <v>1</v>
      </c>
      <c r="Y6" s="6"/>
      <c r="Z6" s="7"/>
      <c r="AA6" s="7"/>
      <c r="AB6" s="6"/>
      <c r="AC6" s="6"/>
      <c r="AD6" s="7"/>
      <c r="AE6" s="8"/>
      <c r="AF6" s="10">
        <v>14</v>
      </c>
      <c r="AG6" s="10">
        <v>10</v>
      </c>
      <c r="AH6" s="10">
        <f>COUNT(D6:AE6)</f>
        <v>7</v>
      </c>
      <c r="AI6" s="22">
        <f>IF(C6="Yes",(AF6-AH6+(CZ6-50)/AG6)/AF6,0)</f>
        <v>0.95714285714285718</v>
      </c>
      <c r="AJ6" s="11">
        <f>SUM(D6:AE6)</f>
        <v>7</v>
      </c>
      <c r="AK6" s="10">
        <f>MAX(AJ6-AL6-AM6,0)*-1</f>
        <v>0</v>
      </c>
      <c r="AL6" s="10">
        <v>10</v>
      </c>
      <c r="AM6" s="10">
        <v>3</v>
      </c>
      <c r="AN6" s="7">
        <f>AJ6+AK6+AO6</f>
        <v>7</v>
      </c>
      <c r="AO6" s="6"/>
      <c r="AP6" s="3">
        <v>0.5</v>
      </c>
      <c r="AQ6" s="15">
        <f>MIN(AN6,AL6)*AP6</f>
        <v>3.5</v>
      </c>
      <c r="AR6" s="6">
        <v>0</v>
      </c>
      <c r="AS6" s="6">
        <v>0</v>
      </c>
      <c r="AT6" s="6">
        <v>2</v>
      </c>
      <c r="AU6" s="6">
        <v>0</v>
      </c>
      <c r="AV6" s="7"/>
      <c r="AW6" s="7">
        <v>0</v>
      </c>
      <c r="AX6" s="7"/>
      <c r="AY6" s="7">
        <v>0</v>
      </c>
      <c r="AZ6" s="6"/>
      <c r="BA6" s="6">
        <v>3</v>
      </c>
      <c r="BB6" s="6"/>
      <c r="BC6" s="6">
        <v>0</v>
      </c>
      <c r="BD6" s="7"/>
      <c r="BE6" s="7">
        <f>IF(DO6&gt;=70, 5, 0)</f>
        <v>5</v>
      </c>
      <c r="BF6" s="7"/>
      <c r="BG6" s="7"/>
      <c r="BH6" s="7">
        <v>0</v>
      </c>
      <c r="BI6" s="6"/>
      <c r="BJ6" s="6">
        <f>IF(EB6&gt;=70, 6, 0)</f>
        <v>0</v>
      </c>
      <c r="BK6" s="6">
        <v>0</v>
      </c>
      <c r="BL6" s="7">
        <v>0</v>
      </c>
      <c r="BM6" s="7">
        <v>0</v>
      </c>
      <c r="BN6" s="7">
        <v>0</v>
      </c>
      <c r="BO6" s="6">
        <v>13</v>
      </c>
      <c r="BP6" s="6">
        <f>IF(EE6&gt;=70, 6, 0)</f>
        <v>0</v>
      </c>
      <c r="BQ6" s="6">
        <v>0</v>
      </c>
      <c r="BR6" s="7"/>
      <c r="BS6" s="7">
        <v>0</v>
      </c>
      <c r="BT6" s="7">
        <v>0</v>
      </c>
      <c r="BU6" s="6">
        <v>5</v>
      </c>
      <c r="BV6" s="6">
        <v>0</v>
      </c>
      <c r="BW6" s="6">
        <f>IF(DR6&gt;=70, 5, 0)</f>
        <v>5</v>
      </c>
      <c r="BX6" s="6">
        <v>0</v>
      </c>
      <c r="BY6" s="6"/>
      <c r="BZ6" s="6">
        <v>0</v>
      </c>
      <c r="CA6" s="7">
        <v>0</v>
      </c>
      <c r="CB6" s="7">
        <v>0</v>
      </c>
      <c r="CC6" s="7">
        <v>0</v>
      </c>
      <c r="CD6" s="6">
        <v>0</v>
      </c>
      <c r="CE6" s="6">
        <f>IF(DU6&gt;=70, 5, 0)</f>
        <v>5</v>
      </c>
      <c r="CF6" s="6">
        <v>6</v>
      </c>
      <c r="CG6" s="6">
        <v>0</v>
      </c>
      <c r="CH6" s="6"/>
      <c r="CI6" s="6">
        <v>0</v>
      </c>
      <c r="CJ6" s="7"/>
      <c r="CK6" s="7"/>
      <c r="CL6" s="7"/>
      <c r="CM6" s="6"/>
      <c r="CN6" s="6">
        <f>IF(DX6&gt;=70, 5, 0)</f>
        <v>0</v>
      </c>
      <c r="CO6" s="6"/>
      <c r="CP6" s="6"/>
      <c r="CQ6" s="6"/>
      <c r="CR6" s="7"/>
      <c r="CS6" s="7">
        <f>IF(EH6&gt;=70, 6, 0)</f>
        <v>0</v>
      </c>
      <c r="CT6" s="7"/>
      <c r="CU6" s="6">
        <v>20</v>
      </c>
      <c r="CV6" s="7"/>
      <c r="CW6" s="6"/>
      <c r="CX6" s="10">
        <f>SUM(AR6:CW6)</f>
        <v>64</v>
      </c>
      <c r="CY6" s="10">
        <v>50</v>
      </c>
      <c r="CZ6" s="17">
        <f>CX6+CY6</f>
        <v>114</v>
      </c>
      <c r="DA6" s="1">
        <v>85.71</v>
      </c>
      <c r="DB6" s="18">
        <v>100</v>
      </c>
      <c r="DC6" s="18">
        <v>100</v>
      </c>
      <c r="DD6" s="30">
        <f>AVERAGE(DB6:DC6)</f>
        <v>100</v>
      </c>
      <c r="DE6" s="1">
        <v>0</v>
      </c>
      <c r="DF6" s="30">
        <v>85</v>
      </c>
      <c r="DG6" s="1">
        <v>0</v>
      </c>
      <c r="DH6" s="30">
        <v>0</v>
      </c>
      <c r="DI6" s="18">
        <v>0</v>
      </c>
      <c r="DJ6" s="18">
        <v>0</v>
      </c>
      <c r="DK6" s="1"/>
      <c r="DL6" s="15">
        <f>AVERAGE(DA6,DD6:DH6,DK6)</f>
        <v>45.118333333333332</v>
      </c>
      <c r="DM6" s="1">
        <v>53.33</v>
      </c>
      <c r="DN6" s="1">
        <v>73.33</v>
      </c>
      <c r="DO6" s="1">
        <f>MAX(DM6:DN6)</f>
        <v>73.33</v>
      </c>
      <c r="DP6" s="30">
        <v>77.78</v>
      </c>
      <c r="DQ6" s="30">
        <v>0</v>
      </c>
      <c r="DR6" s="30">
        <f>MAX(DP6:DQ6)</f>
        <v>77.78</v>
      </c>
      <c r="DS6" s="1">
        <v>77.78</v>
      </c>
      <c r="DT6" s="1">
        <v>0</v>
      </c>
      <c r="DU6" s="1">
        <f>MAX(DS6:DT6)</f>
        <v>77.78</v>
      </c>
      <c r="DV6" s="30">
        <v>0</v>
      </c>
      <c r="DW6" s="30">
        <v>0</v>
      </c>
      <c r="DX6" s="30"/>
      <c r="DY6" s="15">
        <f>AVERAGE(DO6,DR6,DU6,DX6)</f>
        <v>76.296666666666667</v>
      </c>
      <c r="DZ6" s="1">
        <v>20</v>
      </c>
      <c r="EA6" s="1">
        <v>24</v>
      </c>
      <c r="EB6" s="1">
        <f>MIN(MAX(DZ6:EA6)+0.2*EH6, 100)</f>
        <v>24</v>
      </c>
      <c r="EC6" s="30">
        <v>58.33</v>
      </c>
      <c r="ED6" s="30">
        <v>0</v>
      </c>
      <c r="EE6" s="30">
        <f>MIN(MAX(EC6:ED6)+0.15*EH6, 100)</f>
        <v>58.33</v>
      </c>
      <c r="EF6" s="1">
        <v>0</v>
      </c>
      <c r="EG6" s="1">
        <v>0</v>
      </c>
      <c r="EH6" s="1">
        <f>MAX(EF6:EG6)</f>
        <v>0</v>
      </c>
      <c r="EI6" s="15">
        <f>AVERAGE(EB6,EE6,EH6)</f>
        <v>27.443333333333332</v>
      </c>
      <c r="EJ6" s="3">
        <v>0.25</v>
      </c>
      <c r="EK6" s="3">
        <v>0.2</v>
      </c>
      <c r="EL6" s="3">
        <v>0.25</v>
      </c>
      <c r="EM6" s="3">
        <v>0.3</v>
      </c>
      <c r="EN6" s="25">
        <f>MIN(IF(C6="Yes",AQ6+CZ6,0),100)</f>
        <v>100</v>
      </c>
      <c r="EO6" s="25">
        <f>IF(ES6&lt;0,EN6+ES6*-4,EN6)</f>
        <v>100</v>
      </c>
      <c r="EP6" s="25">
        <f>MIN(IF(C6="Yes",AQ6+DL6,0), 100)</f>
        <v>48.618333333333332</v>
      </c>
      <c r="EQ6" s="25">
        <f>MIN(IF(C6="Yes",AQ6+DY6,0),100)</f>
        <v>79.796666666666667</v>
      </c>
      <c r="ER6" s="25">
        <f>MIN(IF(C6="Yes",AQ6+EI6,0), 100)</f>
        <v>30.943333333333332</v>
      </c>
      <c r="ES6" s="26">
        <f>EJ6*EN6+EK6*EP6+EL6*EQ6+EM6*ER6</f>
        <v>63.955833333333331</v>
      </c>
      <c r="ET6" s="26">
        <f>EJ6*EO6+EK6*EP6+EL6*EQ6+EM6*ER6</f>
        <v>63.955833333333331</v>
      </c>
    </row>
    <row r="7" spans="1:150" customFormat="1" x14ac:dyDescent="0.3">
      <c r="A7">
        <v>1402019070</v>
      </c>
      <c r="B7" t="s">
        <v>105</v>
      </c>
      <c r="C7" s="2" t="s">
        <v>108</v>
      </c>
      <c r="D7" s="6"/>
      <c r="E7" s="6">
        <v>1</v>
      </c>
      <c r="F7" s="7">
        <v>1</v>
      </c>
      <c r="G7" s="7">
        <v>1</v>
      </c>
      <c r="H7" s="6"/>
      <c r="I7" s="6">
        <v>1</v>
      </c>
      <c r="J7" s="7"/>
      <c r="K7" s="7">
        <v>1</v>
      </c>
      <c r="L7" s="6"/>
      <c r="M7" s="8"/>
      <c r="N7" s="7"/>
      <c r="O7" s="7"/>
      <c r="P7" s="6"/>
      <c r="Q7" s="8"/>
      <c r="R7" s="7">
        <v>1</v>
      </c>
      <c r="S7" s="7">
        <v>1</v>
      </c>
      <c r="T7" s="6"/>
      <c r="U7" s="16"/>
      <c r="V7" s="7"/>
      <c r="W7" s="7"/>
      <c r="X7" s="6">
        <v>1</v>
      </c>
      <c r="Y7" s="6"/>
      <c r="Z7" s="7"/>
      <c r="AA7" s="7"/>
      <c r="AB7" s="6"/>
      <c r="AC7" s="6"/>
      <c r="AD7" s="7"/>
      <c r="AE7" s="8"/>
      <c r="AF7" s="10">
        <v>14</v>
      </c>
      <c r="AG7" s="10">
        <v>10</v>
      </c>
      <c r="AH7" s="10">
        <f>COUNT(D7:AE7)</f>
        <v>8</v>
      </c>
      <c r="AI7" s="22">
        <f>IF(C7="Yes",(AF7-AH7+(CZ7-50)/AG7)/AF7,0)</f>
        <v>0.81428571428571428</v>
      </c>
      <c r="AJ7" s="11">
        <f>SUM(D7:AE7)</f>
        <v>8</v>
      </c>
      <c r="AK7" s="10">
        <f>MAX(AJ7-AL7-AM7,0)*-1</f>
        <v>0</v>
      </c>
      <c r="AL7" s="10">
        <v>10</v>
      </c>
      <c r="AM7" s="10">
        <v>3</v>
      </c>
      <c r="AN7" s="7">
        <f>AJ7+AK7+AO7</f>
        <v>8</v>
      </c>
      <c r="AO7" s="6"/>
      <c r="AP7" s="3">
        <v>0.5</v>
      </c>
      <c r="AQ7" s="15">
        <f>MIN(AN7,AL7)*AP7</f>
        <v>4</v>
      </c>
      <c r="AR7" s="6">
        <v>0</v>
      </c>
      <c r="AS7" s="6">
        <v>0</v>
      </c>
      <c r="AT7" s="6">
        <v>7</v>
      </c>
      <c r="AU7" s="6">
        <v>0</v>
      </c>
      <c r="AV7" s="7"/>
      <c r="AW7" s="7">
        <v>0</v>
      </c>
      <c r="AX7" s="7"/>
      <c r="AY7" s="7">
        <v>0</v>
      </c>
      <c r="AZ7" s="6"/>
      <c r="BA7" s="6">
        <v>3</v>
      </c>
      <c r="BB7" s="6"/>
      <c r="BC7" s="6">
        <v>0</v>
      </c>
      <c r="BD7" s="7"/>
      <c r="BE7" s="7">
        <f>IF(DO7&gt;=70, 5, 0)</f>
        <v>0</v>
      </c>
      <c r="BF7" s="7"/>
      <c r="BG7" s="7"/>
      <c r="BH7" s="7">
        <v>0</v>
      </c>
      <c r="BI7" s="6"/>
      <c r="BJ7" s="6">
        <f>IF(EB7&gt;=70, 6, 0)</f>
        <v>6</v>
      </c>
      <c r="BK7" s="6">
        <v>-5</v>
      </c>
      <c r="BL7" s="7">
        <v>0</v>
      </c>
      <c r="BM7" s="7">
        <v>0</v>
      </c>
      <c r="BN7" s="7">
        <v>0</v>
      </c>
      <c r="BO7" s="6">
        <v>2</v>
      </c>
      <c r="BP7" s="6">
        <f>IF(EE7&gt;=70, 6, 0)</f>
        <v>0</v>
      </c>
      <c r="BQ7" s="6">
        <v>0</v>
      </c>
      <c r="BR7" s="7"/>
      <c r="BS7" s="7">
        <v>0</v>
      </c>
      <c r="BT7" s="7">
        <v>0</v>
      </c>
      <c r="BU7" s="6">
        <v>7</v>
      </c>
      <c r="BV7" s="6">
        <v>0</v>
      </c>
      <c r="BW7" s="6">
        <f>IF(DR7&gt;=70, 5, 0)</f>
        <v>0</v>
      </c>
      <c r="BX7" s="6">
        <v>0</v>
      </c>
      <c r="BY7" s="6"/>
      <c r="BZ7" s="6">
        <v>0</v>
      </c>
      <c r="CA7" s="7">
        <v>3</v>
      </c>
      <c r="CB7" s="7">
        <v>0</v>
      </c>
      <c r="CC7" s="7">
        <v>0</v>
      </c>
      <c r="CD7" s="6">
        <v>0</v>
      </c>
      <c r="CE7" s="6">
        <f>IF(DU7&gt;=70, 5, 0)</f>
        <v>0</v>
      </c>
      <c r="CF7" s="6">
        <v>6</v>
      </c>
      <c r="CG7" s="6">
        <v>0</v>
      </c>
      <c r="CH7" s="6"/>
      <c r="CI7" s="6">
        <v>0</v>
      </c>
      <c r="CJ7" s="7"/>
      <c r="CK7" s="7"/>
      <c r="CL7" s="7"/>
      <c r="CM7" s="6"/>
      <c r="CN7" s="6">
        <f>IF(DX7&gt;=70, 5, 0)</f>
        <v>0</v>
      </c>
      <c r="CO7" s="6"/>
      <c r="CP7" s="6"/>
      <c r="CQ7" s="6"/>
      <c r="CR7" s="7"/>
      <c r="CS7" s="7">
        <f>IF(EH7&gt;=70, 6, 0)</f>
        <v>0</v>
      </c>
      <c r="CT7" s="7"/>
      <c r="CU7" s="6">
        <v>20</v>
      </c>
      <c r="CV7" s="7"/>
      <c r="CW7" s="6">
        <f>5</f>
        <v>5</v>
      </c>
      <c r="CX7" s="10">
        <f>SUM(AR7:CW7)</f>
        <v>54</v>
      </c>
      <c r="CY7" s="10">
        <v>50</v>
      </c>
      <c r="CZ7" s="17">
        <f>CX7+CY7</f>
        <v>104</v>
      </c>
      <c r="DA7" s="1">
        <v>91.43</v>
      </c>
      <c r="DB7" s="18">
        <v>100</v>
      </c>
      <c r="DC7" s="18">
        <v>0</v>
      </c>
      <c r="DD7" s="30">
        <f>AVERAGE(DB7:DC7)</f>
        <v>50</v>
      </c>
      <c r="DE7" s="1">
        <v>0</v>
      </c>
      <c r="DF7" s="30">
        <v>85</v>
      </c>
      <c r="DG7" s="1">
        <v>0</v>
      </c>
      <c r="DH7" s="30">
        <v>0</v>
      </c>
      <c r="DI7" s="18">
        <v>0</v>
      </c>
      <c r="DJ7" s="18">
        <v>0</v>
      </c>
      <c r="DK7" s="1"/>
      <c r="DL7" s="15">
        <f>AVERAGE(DA7,DD7:DH7,DK7)</f>
        <v>37.738333333333337</v>
      </c>
      <c r="DM7" s="1">
        <v>46.67</v>
      </c>
      <c r="DN7" s="1">
        <v>66.67</v>
      </c>
      <c r="DO7" s="1">
        <f>MAX(DM7:DN7)</f>
        <v>66.67</v>
      </c>
      <c r="DP7" s="30">
        <v>61.11</v>
      </c>
      <c r="DQ7" s="30">
        <v>0</v>
      </c>
      <c r="DR7" s="30">
        <f>MAX(DP7:DQ7)</f>
        <v>61.11</v>
      </c>
      <c r="DS7" s="1">
        <v>61.11</v>
      </c>
      <c r="DT7" s="1">
        <v>0</v>
      </c>
      <c r="DU7" s="1">
        <f>MAX(DS7:DT7)</f>
        <v>61.11</v>
      </c>
      <c r="DV7" s="30">
        <v>0</v>
      </c>
      <c r="DW7" s="30">
        <v>0</v>
      </c>
      <c r="DX7" s="30"/>
      <c r="DY7" s="15">
        <f>AVERAGE(DO7,DR7,DU7,DX7)</f>
        <v>62.963333333333331</v>
      </c>
      <c r="DZ7" s="1">
        <v>6.67</v>
      </c>
      <c r="EA7" s="1">
        <v>76</v>
      </c>
      <c r="EB7" s="1">
        <f>MIN(MAX(DZ7:EA7)+0.2*EH7, 100)</f>
        <v>76</v>
      </c>
      <c r="EC7" s="30">
        <v>41.67</v>
      </c>
      <c r="ED7" s="30">
        <v>0</v>
      </c>
      <c r="EE7" s="30">
        <f>MIN(MAX(EC7:ED7)+0.15*EH7, 100)</f>
        <v>41.67</v>
      </c>
      <c r="EF7" s="1">
        <v>0</v>
      </c>
      <c r="EG7" s="1">
        <v>0</v>
      </c>
      <c r="EH7" s="1">
        <f>MAX(EF7:EG7)</f>
        <v>0</v>
      </c>
      <c r="EI7" s="15">
        <f>AVERAGE(EB7,EE7,EH7)</f>
        <v>39.223333333333336</v>
      </c>
      <c r="EJ7" s="3">
        <v>0.25</v>
      </c>
      <c r="EK7" s="3">
        <v>0.2</v>
      </c>
      <c r="EL7" s="3">
        <v>0.25</v>
      </c>
      <c r="EM7" s="3">
        <v>0.3</v>
      </c>
      <c r="EN7" s="25">
        <f>MIN(IF(C7="Yes",AQ7+CZ7,0),100)</f>
        <v>100</v>
      </c>
      <c r="EO7" s="25">
        <f>IF(ES7&lt;0,EN7+ES7*-4,EN7)</f>
        <v>100</v>
      </c>
      <c r="EP7" s="25">
        <f>MIN(IF(C7="Yes",AQ7+DL7,0), 100)</f>
        <v>41.738333333333337</v>
      </c>
      <c r="EQ7" s="25">
        <f>MIN(IF(C7="Yes",AQ7+DY7,0),100)</f>
        <v>66.963333333333338</v>
      </c>
      <c r="ER7" s="25">
        <f>MIN(IF(C7="Yes",AQ7+EI7,0), 100)</f>
        <v>43.223333333333336</v>
      </c>
      <c r="ES7" s="26">
        <f>EJ7*EN7+EK7*EP7+EL7*EQ7+EM7*ER7</f>
        <v>63.055500000000002</v>
      </c>
      <c r="ET7" s="26">
        <f>EJ7*EO7+EK7*EP7+EL7*EQ7+EM7*ER7</f>
        <v>63.055500000000002</v>
      </c>
    </row>
    <row r="8" spans="1:150" customFormat="1" x14ac:dyDescent="0.3">
      <c r="A8">
        <v>1402019041</v>
      </c>
      <c r="B8" t="s">
        <v>105</v>
      </c>
      <c r="C8" s="2" t="s">
        <v>108</v>
      </c>
      <c r="D8" s="6"/>
      <c r="E8" s="6">
        <v>1</v>
      </c>
      <c r="F8" s="7"/>
      <c r="G8" s="7">
        <v>1</v>
      </c>
      <c r="H8" s="6">
        <v>1</v>
      </c>
      <c r="I8" s="6"/>
      <c r="J8" s="7"/>
      <c r="K8" s="7"/>
      <c r="L8" s="6"/>
      <c r="M8" s="8"/>
      <c r="N8" s="7"/>
      <c r="O8" s="7"/>
      <c r="P8" s="6"/>
      <c r="Q8" s="8"/>
      <c r="R8" s="7">
        <v>1</v>
      </c>
      <c r="S8" s="7">
        <v>1</v>
      </c>
      <c r="T8" s="6"/>
      <c r="U8" s="16"/>
      <c r="V8" s="7"/>
      <c r="W8" s="7"/>
      <c r="X8" s="6"/>
      <c r="Y8" s="6"/>
      <c r="Z8" s="7"/>
      <c r="AA8" s="7"/>
      <c r="AB8" s="6"/>
      <c r="AC8" s="6"/>
      <c r="AD8" s="7"/>
      <c r="AE8" s="8"/>
      <c r="AF8" s="10">
        <v>14</v>
      </c>
      <c r="AG8" s="10">
        <v>10</v>
      </c>
      <c r="AH8" s="10">
        <f>COUNT(D8:AE8)</f>
        <v>5</v>
      </c>
      <c r="AI8" s="22">
        <f>IF(C8="Yes",(AF8-AH8+(CZ8-50)/AG8)/AF8,0)</f>
        <v>0.92142857142857149</v>
      </c>
      <c r="AJ8" s="11">
        <f>SUM(D8:AE8)</f>
        <v>5</v>
      </c>
      <c r="AK8" s="10">
        <f>MAX(AJ8-AL8-AM8,0)*-1</f>
        <v>0</v>
      </c>
      <c r="AL8" s="10">
        <v>10</v>
      </c>
      <c r="AM8" s="10">
        <v>3</v>
      </c>
      <c r="AN8" s="7">
        <f>AJ8+AK8+AO8</f>
        <v>5</v>
      </c>
      <c r="AO8" s="6"/>
      <c r="AP8" s="3">
        <v>0.5</v>
      </c>
      <c r="AQ8" s="15">
        <f>MIN(AN8,AL8)*AP8</f>
        <v>2.5</v>
      </c>
      <c r="AR8" s="6">
        <v>0</v>
      </c>
      <c r="AS8" s="6">
        <v>0</v>
      </c>
      <c r="AT8" s="6">
        <v>5</v>
      </c>
      <c r="AU8" s="6">
        <v>0</v>
      </c>
      <c r="AV8" s="7"/>
      <c r="AW8" s="7">
        <v>0</v>
      </c>
      <c r="AX8" s="7"/>
      <c r="AY8" s="7">
        <v>-5</v>
      </c>
      <c r="AZ8" s="6"/>
      <c r="BA8" s="6">
        <v>0</v>
      </c>
      <c r="BB8" s="6"/>
      <c r="BC8" s="6">
        <v>0</v>
      </c>
      <c r="BD8" s="7"/>
      <c r="BE8" s="7">
        <f>IF(DO8&gt;=70, 5, 0)</f>
        <v>5</v>
      </c>
      <c r="BF8" s="7"/>
      <c r="BG8" s="7"/>
      <c r="BH8" s="7">
        <v>0</v>
      </c>
      <c r="BI8" s="6"/>
      <c r="BJ8" s="6">
        <f>IF(EB8&gt;=70, 6, 0)</f>
        <v>0</v>
      </c>
      <c r="BK8" s="6">
        <v>0</v>
      </c>
      <c r="BL8" s="7">
        <v>0</v>
      </c>
      <c r="BM8" s="7">
        <v>0</v>
      </c>
      <c r="BN8" s="7">
        <v>0</v>
      </c>
      <c r="BO8" s="6">
        <v>13</v>
      </c>
      <c r="BP8" s="6">
        <f>IF(EE8&gt;=70, 6, 0)</f>
        <v>0</v>
      </c>
      <c r="BQ8" s="6">
        <v>0</v>
      </c>
      <c r="BR8" s="7"/>
      <c r="BS8" s="7">
        <v>0</v>
      </c>
      <c r="BT8" s="7">
        <v>-5</v>
      </c>
      <c r="BU8" s="6">
        <v>5</v>
      </c>
      <c r="BV8" s="6">
        <v>0</v>
      </c>
      <c r="BW8" s="6">
        <f>IF(DR8&gt;=70, 5, 0)</f>
        <v>0</v>
      </c>
      <c r="BX8" s="6">
        <v>0</v>
      </c>
      <c r="BY8" s="6"/>
      <c r="BZ8" s="6">
        <v>0</v>
      </c>
      <c r="CA8" s="7">
        <v>0</v>
      </c>
      <c r="CB8" s="7">
        <v>0</v>
      </c>
      <c r="CC8" s="7">
        <v>0</v>
      </c>
      <c r="CD8" s="6">
        <v>0</v>
      </c>
      <c r="CE8" s="6">
        <f>IF(DU8&gt;=70, 5, 0)</f>
        <v>0</v>
      </c>
      <c r="CF8" s="6">
        <v>6</v>
      </c>
      <c r="CG8" s="6">
        <v>0</v>
      </c>
      <c r="CH8" s="6"/>
      <c r="CI8" s="6">
        <v>0</v>
      </c>
      <c r="CJ8" s="7"/>
      <c r="CK8" s="7"/>
      <c r="CL8" s="7"/>
      <c r="CM8" s="6"/>
      <c r="CN8" s="6">
        <f>IF(DX8&gt;=70, 5, 0)</f>
        <v>0</v>
      </c>
      <c r="CO8" s="6"/>
      <c r="CP8" s="6"/>
      <c r="CQ8" s="6"/>
      <c r="CR8" s="7"/>
      <c r="CS8" s="7">
        <f>IF(EH8&gt;=70, 6, 0)</f>
        <v>0</v>
      </c>
      <c r="CT8" s="7"/>
      <c r="CU8" s="6"/>
      <c r="CV8" s="7"/>
      <c r="CW8" s="6">
        <f>10+5</f>
        <v>15</v>
      </c>
      <c r="CX8" s="10">
        <f>SUM(AR8:CW8)</f>
        <v>39</v>
      </c>
      <c r="CY8" s="10">
        <v>50</v>
      </c>
      <c r="CZ8" s="17">
        <f>CX8+CY8</f>
        <v>89</v>
      </c>
      <c r="DA8" s="1">
        <v>88.57</v>
      </c>
      <c r="DB8" s="18">
        <v>100</v>
      </c>
      <c r="DC8" s="18">
        <v>100</v>
      </c>
      <c r="DD8" s="30">
        <f>AVERAGE(DB8:DC8)</f>
        <v>100</v>
      </c>
      <c r="DE8" s="1">
        <v>95</v>
      </c>
      <c r="DF8" s="30">
        <v>85</v>
      </c>
      <c r="DG8" s="1">
        <v>0</v>
      </c>
      <c r="DH8" s="30">
        <v>0</v>
      </c>
      <c r="DI8" s="18">
        <v>0</v>
      </c>
      <c r="DJ8" s="18">
        <v>0</v>
      </c>
      <c r="DK8" s="1"/>
      <c r="DL8" s="15">
        <f>AVERAGE(DA8,DD8:DH8,DK8)</f>
        <v>61.428333333333335</v>
      </c>
      <c r="DM8" s="1">
        <v>53.33</v>
      </c>
      <c r="DN8" s="1">
        <v>73.33</v>
      </c>
      <c r="DO8" s="1">
        <f>MAX(DM8:DN8)</f>
        <v>73.33</v>
      </c>
      <c r="DP8" s="30">
        <v>50</v>
      </c>
      <c r="DQ8" s="30">
        <v>0</v>
      </c>
      <c r="DR8" s="30">
        <f>MAX(DP8:DQ8)</f>
        <v>50</v>
      </c>
      <c r="DS8" s="1">
        <v>50</v>
      </c>
      <c r="DT8" s="1">
        <v>0</v>
      </c>
      <c r="DU8" s="1">
        <f>MAX(DS8:DT8)</f>
        <v>50</v>
      </c>
      <c r="DV8" s="30">
        <v>0</v>
      </c>
      <c r="DW8" s="30">
        <v>0</v>
      </c>
      <c r="DX8" s="30"/>
      <c r="DY8" s="15">
        <f>AVERAGE(DO8,DR8,DU8,DX8)</f>
        <v>57.776666666666664</v>
      </c>
      <c r="DZ8" s="1">
        <v>53.33</v>
      </c>
      <c r="EA8" s="1">
        <v>0</v>
      </c>
      <c r="EB8" s="1">
        <f>MIN(MAX(DZ8:EA8)+0.2*EH8, 100)</f>
        <v>53.33</v>
      </c>
      <c r="EC8" s="30">
        <v>50</v>
      </c>
      <c r="ED8" s="30">
        <v>0</v>
      </c>
      <c r="EE8" s="30">
        <f>MIN(MAX(EC8:ED8)+0.15*EH8, 100)</f>
        <v>50</v>
      </c>
      <c r="EF8" s="1">
        <v>0</v>
      </c>
      <c r="EG8" s="1">
        <v>0</v>
      </c>
      <c r="EH8" s="1">
        <f>MAX(EF8:EG8)</f>
        <v>0</v>
      </c>
      <c r="EI8" s="15">
        <f>AVERAGE(EB8,EE8,EH8)</f>
        <v>34.443333333333335</v>
      </c>
      <c r="EJ8" s="3">
        <v>0.25</v>
      </c>
      <c r="EK8" s="3">
        <v>0.2</v>
      </c>
      <c r="EL8" s="3">
        <v>0.25</v>
      </c>
      <c r="EM8" s="3">
        <v>0.3</v>
      </c>
      <c r="EN8" s="25">
        <f>MIN(IF(C8="Yes",AQ8+CZ8,0),100)</f>
        <v>91.5</v>
      </c>
      <c r="EO8" s="25">
        <f>IF(ES8&lt;0,EN8+ES8*-4,EN8)</f>
        <v>91.5</v>
      </c>
      <c r="EP8" s="25">
        <f>MIN(IF(C8="Yes",AQ8+DL8,0), 100)</f>
        <v>63.928333333333335</v>
      </c>
      <c r="EQ8" s="25">
        <f>MIN(IF(C8="Yes",AQ8+DY8,0),100)</f>
        <v>60.276666666666664</v>
      </c>
      <c r="ER8" s="25">
        <f>MIN(IF(C8="Yes",AQ8+EI8,0), 100)</f>
        <v>36.943333333333335</v>
      </c>
      <c r="ES8" s="26">
        <f>EJ8*EN8+EK8*EP8+EL8*EQ8+EM8*ER8</f>
        <v>61.812833333333337</v>
      </c>
      <c r="ET8" s="26">
        <f>EJ8*EO8+EK8*EP8+EL8*EQ8+EM8*ER8</f>
        <v>61.812833333333337</v>
      </c>
    </row>
    <row r="9" spans="1:150" customFormat="1" x14ac:dyDescent="0.3">
      <c r="A9">
        <v>1402019137</v>
      </c>
      <c r="B9" t="s">
        <v>105</v>
      </c>
      <c r="C9" s="2" t="s">
        <v>108</v>
      </c>
      <c r="D9" s="6">
        <v>1</v>
      </c>
      <c r="E9" s="6"/>
      <c r="F9" s="7">
        <v>1</v>
      </c>
      <c r="G9" s="7">
        <v>1</v>
      </c>
      <c r="H9" s="6">
        <v>1</v>
      </c>
      <c r="I9" s="6"/>
      <c r="J9" s="7">
        <v>1</v>
      </c>
      <c r="K9" s="7"/>
      <c r="L9" s="6"/>
      <c r="M9" s="8"/>
      <c r="N9" s="7"/>
      <c r="O9" s="7"/>
      <c r="P9" s="6"/>
      <c r="Q9" s="8"/>
      <c r="R9" s="7"/>
      <c r="S9" s="7">
        <v>1</v>
      </c>
      <c r="T9" s="6"/>
      <c r="U9" s="16"/>
      <c r="V9" s="7"/>
      <c r="W9" s="7"/>
      <c r="X9" s="6"/>
      <c r="Y9" s="6"/>
      <c r="Z9" s="7"/>
      <c r="AA9" s="7"/>
      <c r="AB9" s="6"/>
      <c r="AC9" s="6"/>
      <c r="AD9" s="7"/>
      <c r="AE9" s="8"/>
      <c r="AF9" s="10">
        <v>14</v>
      </c>
      <c r="AG9" s="10">
        <v>10</v>
      </c>
      <c r="AH9" s="10">
        <f>COUNT(D9:AE9)</f>
        <v>6</v>
      </c>
      <c r="AI9" s="22">
        <f>IF(C9="Yes",(AF9-AH9+(CZ9-50)/AG9)/AF9,0)</f>
        <v>0.76428571428571423</v>
      </c>
      <c r="AJ9" s="11">
        <f>SUM(D9:AE9)</f>
        <v>6</v>
      </c>
      <c r="AK9" s="10">
        <f>MAX(AJ9-AL9-AM9,0)*-1</f>
        <v>0</v>
      </c>
      <c r="AL9" s="10">
        <v>10</v>
      </c>
      <c r="AM9" s="10">
        <v>3</v>
      </c>
      <c r="AN9" s="7">
        <f>AJ9+AK9+AO9</f>
        <v>6</v>
      </c>
      <c r="AO9" s="6"/>
      <c r="AP9" s="3">
        <v>0.5</v>
      </c>
      <c r="AQ9" s="15">
        <f>MIN(AN9,AL9)*AP9</f>
        <v>3</v>
      </c>
      <c r="AR9" s="6">
        <v>0</v>
      </c>
      <c r="AS9" s="6">
        <v>0</v>
      </c>
      <c r="AT9" s="6">
        <v>10</v>
      </c>
      <c r="AU9" s="6">
        <v>0</v>
      </c>
      <c r="AV9" s="7"/>
      <c r="AW9" s="7">
        <v>0</v>
      </c>
      <c r="AX9" s="7"/>
      <c r="AY9" s="7">
        <v>0</v>
      </c>
      <c r="AZ9" s="6"/>
      <c r="BA9" s="6">
        <v>0</v>
      </c>
      <c r="BB9" s="6"/>
      <c r="BC9" s="6">
        <v>0</v>
      </c>
      <c r="BD9" s="7"/>
      <c r="BE9" s="7">
        <f>IF(DO9&gt;=70, 5, 0)</f>
        <v>5</v>
      </c>
      <c r="BF9" s="7"/>
      <c r="BG9" s="7"/>
      <c r="BH9" s="7">
        <v>0</v>
      </c>
      <c r="BI9" s="6"/>
      <c r="BJ9" s="6">
        <f>IF(EB9&gt;=70, 6, 0)</f>
        <v>6</v>
      </c>
      <c r="BK9" s="6">
        <v>0</v>
      </c>
      <c r="BL9" s="7">
        <v>0</v>
      </c>
      <c r="BM9" s="7">
        <v>0</v>
      </c>
      <c r="BN9" s="7">
        <v>0</v>
      </c>
      <c r="BO9" s="6"/>
      <c r="BP9" s="6">
        <f>IF(EE9&gt;=70, 6, 0)</f>
        <v>0</v>
      </c>
      <c r="BQ9" s="6">
        <v>0</v>
      </c>
      <c r="BR9" s="7"/>
      <c r="BS9" s="7">
        <v>0</v>
      </c>
      <c r="BT9" s="7">
        <v>0</v>
      </c>
      <c r="BU9" s="6">
        <v>5</v>
      </c>
      <c r="BV9" s="6">
        <v>0</v>
      </c>
      <c r="BW9" s="6">
        <f>IF(DR9&gt;=70, 5, 0)</f>
        <v>0</v>
      </c>
      <c r="BX9" s="6">
        <v>0</v>
      </c>
      <c r="BY9" s="6"/>
      <c r="BZ9" s="6">
        <v>0</v>
      </c>
      <c r="CA9" s="7">
        <v>0</v>
      </c>
      <c r="CB9" s="7">
        <v>0</v>
      </c>
      <c r="CC9" s="7">
        <v>-5</v>
      </c>
      <c r="CD9" s="6">
        <v>0</v>
      </c>
      <c r="CE9" s="6">
        <f>IF(DU9&gt;=70, 5, 0)</f>
        <v>0</v>
      </c>
      <c r="CF9" s="6">
        <v>6</v>
      </c>
      <c r="CG9" s="6">
        <v>0</v>
      </c>
      <c r="CH9" s="6"/>
      <c r="CI9" s="6">
        <v>0</v>
      </c>
      <c r="CJ9" s="7"/>
      <c r="CK9" s="7"/>
      <c r="CL9" s="7"/>
      <c r="CM9" s="6"/>
      <c r="CN9" s="6">
        <f>IF(DX9&gt;=70, 5, 0)</f>
        <v>0</v>
      </c>
      <c r="CO9" s="6"/>
      <c r="CP9" s="6"/>
      <c r="CQ9" s="6"/>
      <c r="CR9" s="7"/>
      <c r="CS9" s="7">
        <f>IF(EH9&gt;=70, 6, 0)</f>
        <v>0</v>
      </c>
      <c r="CT9" s="7"/>
      <c r="CU9" s="6"/>
      <c r="CV9" s="7"/>
      <c r="CW9" s="6"/>
      <c r="CX9" s="10">
        <f>SUM(AR9:CW9)</f>
        <v>27</v>
      </c>
      <c r="CY9" s="10">
        <v>50</v>
      </c>
      <c r="CZ9" s="17">
        <f>CX9+CY9</f>
        <v>77</v>
      </c>
      <c r="DA9" s="1">
        <v>100</v>
      </c>
      <c r="DB9" s="18">
        <v>100</v>
      </c>
      <c r="DC9" s="18">
        <v>100</v>
      </c>
      <c r="DD9" s="30">
        <f>AVERAGE(DB9:DC9)</f>
        <v>100</v>
      </c>
      <c r="DE9" s="1">
        <v>0</v>
      </c>
      <c r="DF9" s="30">
        <v>35</v>
      </c>
      <c r="DG9" s="1">
        <v>0</v>
      </c>
      <c r="DH9" s="30">
        <v>0</v>
      </c>
      <c r="DI9" s="18">
        <v>0</v>
      </c>
      <c r="DJ9" s="18">
        <v>0</v>
      </c>
      <c r="DK9" s="1"/>
      <c r="DL9" s="15">
        <f>AVERAGE(DA9,DD9:DH9,DK9)</f>
        <v>39.166666666666664</v>
      </c>
      <c r="DM9" s="1">
        <v>53.33</v>
      </c>
      <c r="DN9" s="1">
        <v>93.33</v>
      </c>
      <c r="DO9" s="1">
        <f>MAX(DM9:DN9)</f>
        <v>93.33</v>
      </c>
      <c r="DP9" s="30">
        <v>50</v>
      </c>
      <c r="DQ9" s="30">
        <v>0</v>
      </c>
      <c r="DR9" s="30">
        <f>MAX(DP9:DQ9)</f>
        <v>50</v>
      </c>
      <c r="DS9" s="1">
        <v>50</v>
      </c>
      <c r="DT9" s="1">
        <v>0</v>
      </c>
      <c r="DU9" s="1">
        <f>MAX(DS9:DT9)</f>
        <v>50</v>
      </c>
      <c r="DV9" s="30">
        <v>0</v>
      </c>
      <c r="DW9" s="30">
        <v>0</v>
      </c>
      <c r="DX9" s="30"/>
      <c r="DY9" s="15">
        <f>AVERAGE(DO9,DR9,DU9,DX9)</f>
        <v>64.443333333333328</v>
      </c>
      <c r="DZ9" s="1">
        <v>80</v>
      </c>
      <c r="EA9" s="1">
        <v>36</v>
      </c>
      <c r="EB9" s="1">
        <f>MIN(MAX(DZ9:EA9)+0.2*EH9, 100)</f>
        <v>80</v>
      </c>
      <c r="EC9" s="30">
        <v>58.33</v>
      </c>
      <c r="ED9" s="30">
        <v>0</v>
      </c>
      <c r="EE9" s="30">
        <f>MIN(MAX(EC9:ED9)+0.15*EH9, 100)</f>
        <v>58.33</v>
      </c>
      <c r="EF9" s="1">
        <v>0</v>
      </c>
      <c r="EG9" s="1">
        <v>0</v>
      </c>
      <c r="EH9" s="1">
        <f>MAX(EF9:EG9)</f>
        <v>0</v>
      </c>
      <c r="EI9" s="15">
        <f>AVERAGE(EB9,EE9,EH9)</f>
        <v>46.109999999999992</v>
      </c>
      <c r="EJ9" s="3">
        <v>0.25</v>
      </c>
      <c r="EK9" s="3">
        <v>0.2</v>
      </c>
      <c r="EL9" s="3">
        <v>0.25</v>
      </c>
      <c r="EM9" s="3">
        <v>0.3</v>
      </c>
      <c r="EN9" s="25">
        <f>MIN(IF(C9="Yes",AQ9+CZ9,0),100)</f>
        <v>80</v>
      </c>
      <c r="EO9" s="25">
        <f>IF(ES9&lt;0,EN9+ES9*-4,EN9)</f>
        <v>80</v>
      </c>
      <c r="EP9" s="25">
        <f>MIN(IF(C9="Yes",AQ9+DL9,0), 100)</f>
        <v>42.166666666666664</v>
      </c>
      <c r="EQ9" s="25">
        <f>MIN(IF(C9="Yes",AQ9+DY9,0),100)</f>
        <v>67.443333333333328</v>
      </c>
      <c r="ER9" s="25">
        <f>MIN(IF(C9="Yes",AQ9+EI9,0), 100)</f>
        <v>49.109999999999992</v>
      </c>
      <c r="ES9" s="26">
        <f>EJ9*EN9+EK9*EP9+EL9*EQ9+EM9*ER9</f>
        <v>60.027166666666666</v>
      </c>
      <c r="ET9" s="26">
        <f>EJ9*EO9+EK9*EP9+EL9*EQ9+EM9*ER9</f>
        <v>60.027166666666666</v>
      </c>
    </row>
    <row r="10" spans="1:150" customFormat="1" x14ac:dyDescent="0.3">
      <c r="A10">
        <v>1402019130</v>
      </c>
      <c r="B10" t="s">
        <v>105</v>
      </c>
      <c r="C10" s="2" t="s">
        <v>108</v>
      </c>
      <c r="D10" s="6">
        <v>1</v>
      </c>
      <c r="E10" s="6"/>
      <c r="F10" s="7">
        <v>1</v>
      </c>
      <c r="G10" s="7"/>
      <c r="H10" s="6">
        <v>1</v>
      </c>
      <c r="I10" s="6"/>
      <c r="J10" s="7">
        <v>1</v>
      </c>
      <c r="K10" s="7"/>
      <c r="L10" s="6">
        <v>1</v>
      </c>
      <c r="M10" s="8"/>
      <c r="N10" s="7"/>
      <c r="O10" s="7"/>
      <c r="P10" s="6"/>
      <c r="Q10" s="8"/>
      <c r="R10" s="7">
        <v>1</v>
      </c>
      <c r="S10" s="7"/>
      <c r="T10" s="6"/>
      <c r="U10" s="16"/>
      <c r="V10" s="7"/>
      <c r="W10" s="7"/>
      <c r="X10" s="6">
        <v>1</v>
      </c>
      <c r="Y10" s="6"/>
      <c r="Z10" s="7"/>
      <c r="AA10" s="7"/>
      <c r="AB10" s="6"/>
      <c r="AC10" s="6"/>
      <c r="AD10" s="7"/>
      <c r="AE10" s="8"/>
      <c r="AF10" s="10">
        <v>14</v>
      </c>
      <c r="AG10" s="10">
        <v>10</v>
      </c>
      <c r="AH10" s="10">
        <f>COUNT(D10:AE10)</f>
        <v>7</v>
      </c>
      <c r="AI10" s="22">
        <f>IF(C10="Yes",(AF10-AH10+(CZ10-50)/AG10)/AF10,0)</f>
        <v>0.95000000000000007</v>
      </c>
      <c r="AJ10" s="11">
        <f>SUM(D10:AE10)</f>
        <v>7</v>
      </c>
      <c r="AK10" s="10">
        <f>MAX(AJ10-AL10-AM10,0)*-1</f>
        <v>0</v>
      </c>
      <c r="AL10" s="10">
        <v>10</v>
      </c>
      <c r="AM10" s="10">
        <v>3</v>
      </c>
      <c r="AN10" s="7">
        <f>AJ10+AK10+AO10</f>
        <v>7</v>
      </c>
      <c r="AO10" s="6"/>
      <c r="AP10" s="3">
        <v>0.5</v>
      </c>
      <c r="AQ10" s="15">
        <f>MIN(AN10,AL10)*AP10</f>
        <v>3.5</v>
      </c>
      <c r="AR10" s="6">
        <v>0</v>
      </c>
      <c r="AS10" s="6">
        <v>0</v>
      </c>
      <c r="AT10" s="6">
        <v>7</v>
      </c>
      <c r="AU10" s="6">
        <v>0</v>
      </c>
      <c r="AV10" s="7"/>
      <c r="AW10" s="7">
        <v>0</v>
      </c>
      <c r="AX10" s="7"/>
      <c r="AY10" s="7">
        <v>0</v>
      </c>
      <c r="AZ10" s="6"/>
      <c r="BA10" s="6">
        <v>3</v>
      </c>
      <c r="BB10" s="6"/>
      <c r="BC10" s="6">
        <v>0</v>
      </c>
      <c r="BD10" s="7">
        <v>2</v>
      </c>
      <c r="BE10" s="7">
        <f>IF(DO10&gt;=70, 5, 0)</f>
        <v>5</v>
      </c>
      <c r="BF10" s="7"/>
      <c r="BG10" s="7"/>
      <c r="BH10" s="7">
        <v>0</v>
      </c>
      <c r="BI10" s="6"/>
      <c r="BJ10" s="6">
        <f>IF(EB10&gt;=70, 6, 0)</f>
        <v>0</v>
      </c>
      <c r="BK10" s="6">
        <v>0</v>
      </c>
      <c r="BL10" s="7">
        <v>0</v>
      </c>
      <c r="BM10" s="7">
        <v>0</v>
      </c>
      <c r="BN10" s="7">
        <v>0</v>
      </c>
      <c r="BO10" s="6"/>
      <c r="BP10" s="6">
        <f>IF(EE10&gt;=70, 6, 0)</f>
        <v>0</v>
      </c>
      <c r="BQ10" s="6">
        <v>0</v>
      </c>
      <c r="BR10" s="7"/>
      <c r="BS10" s="7">
        <v>0</v>
      </c>
      <c r="BT10" s="7">
        <v>0</v>
      </c>
      <c r="BU10" s="6">
        <v>5</v>
      </c>
      <c r="BV10" s="6">
        <v>0</v>
      </c>
      <c r="BW10" s="6">
        <f>IF(DR10&gt;=70, 5, 0)</f>
        <v>0</v>
      </c>
      <c r="BX10" s="6">
        <v>0</v>
      </c>
      <c r="BY10" s="6"/>
      <c r="BZ10" s="6">
        <v>0</v>
      </c>
      <c r="CA10" s="7">
        <v>0</v>
      </c>
      <c r="CB10" s="7">
        <v>0</v>
      </c>
      <c r="CC10" s="7">
        <v>0</v>
      </c>
      <c r="CD10" s="6">
        <v>0</v>
      </c>
      <c r="CE10" s="6">
        <f>IF(DU10&gt;=70, 5, 0)</f>
        <v>0</v>
      </c>
      <c r="CF10" s="6">
        <v>6</v>
      </c>
      <c r="CG10" s="6">
        <v>0</v>
      </c>
      <c r="CH10" s="6"/>
      <c r="CI10" s="6">
        <v>0</v>
      </c>
      <c r="CJ10" s="7"/>
      <c r="CK10" s="7"/>
      <c r="CL10" s="7"/>
      <c r="CM10" s="6"/>
      <c r="CN10" s="6">
        <f>IF(DX10&gt;=70, 5, 0)</f>
        <v>0</v>
      </c>
      <c r="CO10" s="6"/>
      <c r="CP10" s="6"/>
      <c r="CQ10" s="6"/>
      <c r="CR10" s="7"/>
      <c r="CS10" s="7">
        <f>IF(EH10&gt;=70, 6, 0)</f>
        <v>0</v>
      </c>
      <c r="CT10" s="7"/>
      <c r="CU10" s="6">
        <v>20</v>
      </c>
      <c r="CV10" s="7"/>
      <c r="CW10" s="6">
        <f>5+10</f>
        <v>15</v>
      </c>
      <c r="CX10" s="10">
        <f>SUM(AR10:CW10)</f>
        <v>63</v>
      </c>
      <c r="CY10" s="10">
        <v>50</v>
      </c>
      <c r="CZ10" s="17">
        <f>CX10+CY10</f>
        <v>113</v>
      </c>
      <c r="DA10" s="1">
        <v>97.14</v>
      </c>
      <c r="DB10" s="18">
        <v>100</v>
      </c>
      <c r="DC10" s="18">
        <v>100</v>
      </c>
      <c r="DD10" s="30">
        <f>AVERAGE(DB10:DC10)</f>
        <v>100</v>
      </c>
      <c r="DE10" s="1">
        <v>0</v>
      </c>
      <c r="DF10" s="30">
        <v>85</v>
      </c>
      <c r="DG10" s="1">
        <v>0</v>
      </c>
      <c r="DH10" s="30">
        <v>0</v>
      </c>
      <c r="DI10" s="18">
        <v>0</v>
      </c>
      <c r="DJ10" s="18">
        <v>0</v>
      </c>
      <c r="DK10" s="1"/>
      <c r="DL10" s="15">
        <f>AVERAGE(DA10,DD10:DH10,DK10)</f>
        <v>47.023333333333333</v>
      </c>
      <c r="DM10" s="1">
        <v>66.67</v>
      </c>
      <c r="DN10" s="1">
        <v>80</v>
      </c>
      <c r="DO10" s="1">
        <f>MAX(DM10:DN10)</f>
        <v>80</v>
      </c>
      <c r="DP10" s="30">
        <v>33.33</v>
      </c>
      <c r="DQ10" s="30">
        <v>0</v>
      </c>
      <c r="DR10" s="30">
        <f>MAX(DP10:DQ10)</f>
        <v>33.33</v>
      </c>
      <c r="DS10" s="1">
        <v>33.33</v>
      </c>
      <c r="DT10" s="1">
        <v>0</v>
      </c>
      <c r="DU10" s="1">
        <f>MAX(DS10:DT10)</f>
        <v>33.33</v>
      </c>
      <c r="DV10" s="30">
        <v>0</v>
      </c>
      <c r="DW10" s="30">
        <v>0</v>
      </c>
      <c r="DX10" s="30"/>
      <c r="DY10" s="15">
        <f>AVERAGE(DO10,DR10,DU10,DX10)</f>
        <v>48.886666666666663</v>
      </c>
      <c r="DZ10" s="1">
        <v>40</v>
      </c>
      <c r="EA10" s="1">
        <v>0</v>
      </c>
      <c r="EB10" s="1">
        <f>MIN(MAX(DZ10:EA10)+0.2*EH10, 100)</f>
        <v>40</v>
      </c>
      <c r="EC10" s="30">
        <v>58.33</v>
      </c>
      <c r="ED10" s="30">
        <v>0</v>
      </c>
      <c r="EE10" s="30">
        <f>MIN(MAX(EC10:ED10)+0.15*EH10, 100)</f>
        <v>58.33</v>
      </c>
      <c r="EF10" s="1">
        <v>0</v>
      </c>
      <c r="EG10" s="1">
        <v>0</v>
      </c>
      <c r="EH10" s="1">
        <f>MAX(EF10:EG10)</f>
        <v>0</v>
      </c>
      <c r="EI10" s="15">
        <f>AVERAGE(EB10,EE10,EH10)</f>
        <v>32.776666666666664</v>
      </c>
      <c r="EJ10" s="3">
        <v>0.25</v>
      </c>
      <c r="EK10" s="3">
        <v>0.2</v>
      </c>
      <c r="EL10" s="3">
        <v>0.25</v>
      </c>
      <c r="EM10" s="3">
        <v>0.3</v>
      </c>
      <c r="EN10" s="25">
        <f>MIN(IF(C10="Yes",AQ10+CZ10,0),100)</f>
        <v>100</v>
      </c>
      <c r="EO10" s="25">
        <f>IF(ES10&lt;0,EN10+ES10*-4,EN10)</f>
        <v>100</v>
      </c>
      <c r="EP10" s="25">
        <f>MIN(IF(C10="Yes",AQ10+DL10,0), 100)</f>
        <v>50.523333333333333</v>
      </c>
      <c r="EQ10" s="25">
        <f>MIN(IF(C10="Yes",AQ10+DY10,0),100)</f>
        <v>52.386666666666663</v>
      </c>
      <c r="ER10" s="25">
        <f>MIN(IF(C10="Yes",AQ10+EI10,0), 100)</f>
        <v>36.276666666666664</v>
      </c>
      <c r="ES10" s="26">
        <f>EJ10*EN10+EK10*EP10+EL10*EQ10+EM10*ER10</f>
        <v>59.084333333333333</v>
      </c>
      <c r="ET10" s="26">
        <f>EJ10*EO10+EK10*EP10+EL10*EQ10+EM10*ER10</f>
        <v>59.084333333333333</v>
      </c>
    </row>
    <row r="11" spans="1:150" customFormat="1" x14ac:dyDescent="0.3">
      <c r="A11">
        <v>1402019075</v>
      </c>
      <c r="B11" t="s">
        <v>105</v>
      </c>
      <c r="C11" s="2" t="s">
        <v>108</v>
      </c>
      <c r="D11" s="6">
        <v>1</v>
      </c>
      <c r="E11" s="6">
        <v>1</v>
      </c>
      <c r="F11" s="7">
        <v>1</v>
      </c>
      <c r="G11" s="7">
        <v>1</v>
      </c>
      <c r="H11" s="6">
        <v>2</v>
      </c>
      <c r="I11" s="6">
        <v>1</v>
      </c>
      <c r="J11" s="7">
        <v>1</v>
      </c>
      <c r="K11" s="7"/>
      <c r="L11" s="6">
        <v>1</v>
      </c>
      <c r="M11" s="8"/>
      <c r="N11" s="7"/>
      <c r="O11" s="7"/>
      <c r="P11" s="6"/>
      <c r="Q11" s="8"/>
      <c r="R11" s="7"/>
      <c r="S11" s="7">
        <v>1</v>
      </c>
      <c r="T11" s="6"/>
      <c r="U11" s="16"/>
      <c r="V11" s="7"/>
      <c r="W11" s="7"/>
      <c r="X11" s="6"/>
      <c r="Y11" s="6"/>
      <c r="Z11" s="7"/>
      <c r="AA11" s="7"/>
      <c r="AB11" s="6"/>
      <c r="AC11" s="6"/>
      <c r="AD11" s="7"/>
      <c r="AE11" s="8"/>
      <c r="AF11" s="10">
        <v>14</v>
      </c>
      <c r="AG11" s="10">
        <v>10</v>
      </c>
      <c r="AH11" s="10">
        <f>COUNT(D11:AE11)</f>
        <v>9</v>
      </c>
      <c r="AI11" s="22">
        <f>IF(C11="Yes",(AF11-AH11+(CZ11-50)/AG11)/AF11,0)</f>
        <v>0.54285714285714282</v>
      </c>
      <c r="AJ11" s="11">
        <f>SUM(D11:AE11)</f>
        <v>10</v>
      </c>
      <c r="AK11" s="10">
        <f>MAX(AJ11-AL11-AM11,0)*-1</f>
        <v>0</v>
      </c>
      <c r="AL11" s="10">
        <v>10</v>
      </c>
      <c r="AM11" s="10">
        <v>3</v>
      </c>
      <c r="AN11" s="7">
        <f>AJ11+AK11+AO11</f>
        <v>10</v>
      </c>
      <c r="AO11" s="6"/>
      <c r="AP11" s="3">
        <v>0.5</v>
      </c>
      <c r="AQ11" s="15">
        <f>MIN(AN11,AL11)*AP11</f>
        <v>5</v>
      </c>
      <c r="AR11" s="6">
        <v>0</v>
      </c>
      <c r="AS11" s="6">
        <v>0</v>
      </c>
      <c r="AT11" s="6">
        <v>0</v>
      </c>
      <c r="AU11" s="6">
        <v>0</v>
      </c>
      <c r="AV11" s="7"/>
      <c r="AW11" s="7">
        <v>0</v>
      </c>
      <c r="AX11" s="7"/>
      <c r="AY11" s="7">
        <v>0</v>
      </c>
      <c r="AZ11" s="6"/>
      <c r="BA11" s="6">
        <v>0</v>
      </c>
      <c r="BB11" s="6"/>
      <c r="BC11" s="6">
        <v>-5</v>
      </c>
      <c r="BD11" s="7"/>
      <c r="BE11" s="7">
        <f>IF(DO11&gt;=70, 5, 0)</f>
        <v>5</v>
      </c>
      <c r="BF11" s="7"/>
      <c r="BG11" s="7"/>
      <c r="BH11" s="7">
        <v>0</v>
      </c>
      <c r="BI11" s="6"/>
      <c r="BJ11" s="6">
        <f>IF(EB11&gt;=70, 6, 0)</f>
        <v>0</v>
      </c>
      <c r="BK11" s="6">
        <v>0</v>
      </c>
      <c r="BL11" s="7">
        <v>0</v>
      </c>
      <c r="BM11" s="7">
        <v>0</v>
      </c>
      <c r="BN11" s="7">
        <v>0</v>
      </c>
      <c r="BO11" s="6"/>
      <c r="BP11" s="6">
        <f>IF(EE11&gt;=70, 6, 0)</f>
        <v>0</v>
      </c>
      <c r="BQ11" s="6">
        <v>0</v>
      </c>
      <c r="BR11" s="7"/>
      <c r="BS11" s="7">
        <v>0</v>
      </c>
      <c r="BT11" s="7">
        <v>-5</v>
      </c>
      <c r="BU11" s="6">
        <v>5</v>
      </c>
      <c r="BV11" s="6">
        <v>0</v>
      </c>
      <c r="BW11" s="6">
        <f>IF(DR11&gt;=70, 5, 0)</f>
        <v>0</v>
      </c>
      <c r="BX11" s="6">
        <v>0</v>
      </c>
      <c r="BY11" s="6"/>
      <c r="BZ11" s="6">
        <v>0</v>
      </c>
      <c r="CA11" s="7">
        <v>0</v>
      </c>
      <c r="CB11" s="7">
        <v>0</v>
      </c>
      <c r="CC11" s="7">
        <v>0</v>
      </c>
      <c r="CD11" s="6">
        <v>0</v>
      </c>
      <c r="CE11" s="6">
        <f>IF(DU11&gt;=70, 5, 0)</f>
        <v>0</v>
      </c>
      <c r="CF11" s="6">
        <v>6</v>
      </c>
      <c r="CG11" s="6">
        <v>0</v>
      </c>
      <c r="CH11" s="6"/>
      <c r="CI11" s="6">
        <v>0</v>
      </c>
      <c r="CJ11" s="7"/>
      <c r="CK11" s="7"/>
      <c r="CL11" s="7"/>
      <c r="CM11" s="6"/>
      <c r="CN11" s="6">
        <f>IF(DX11&gt;=70, 5, 0)</f>
        <v>0</v>
      </c>
      <c r="CO11" s="6"/>
      <c r="CP11" s="6"/>
      <c r="CQ11" s="6"/>
      <c r="CR11" s="7"/>
      <c r="CS11" s="7">
        <f>IF(EH11&gt;=70, 6, 0)</f>
        <v>0</v>
      </c>
      <c r="CT11" s="7"/>
      <c r="CU11" s="6">
        <v>20</v>
      </c>
      <c r="CV11" s="7"/>
      <c r="CW11" s="6"/>
      <c r="CX11" s="10">
        <f>SUM(AR11:CW11)</f>
        <v>26</v>
      </c>
      <c r="CY11" s="10">
        <v>50</v>
      </c>
      <c r="CZ11" s="17">
        <f>CX11+CY11</f>
        <v>76</v>
      </c>
      <c r="DA11" s="1">
        <v>94.29</v>
      </c>
      <c r="DB11" s="18">
        <v>0</v>
      </c>
      <c r="DC11" s="18">
        <v>100</v>
      </c>
      <c r="DD11" s="30">
        <f>AVERAGE(DB11:DC11)</f>
        <v>50</v>
      </c>
      <c r="DE11" s="1">
        <v>82</v>
      </c>
      <c r="DF11" s="30">
        <v>75</v>
      </c>
      <c r="DG11" s="1">
        <v>0</v>
      </c>
      <c r="DH11" s="30">
        <v>0</v>
      </c>
      <c r="DI11" s="18">
        <v>0</v>
      </c>
      <c r="DJ11" s="18">
        <v>0</v>
      </c>
      <c r="DK11" s="1"/>
      <c r="DL11" s="15">
        <f>AVERAGE(DA11,DD11:DH11,DK11)</f>
        <v>50.215000000000003</v>
      </c>
      <c r="DM11" s="1">
        <v>80</v>
      </c>
      <c r="DN11" s="1">
        <v>0</v>
      </c>
      <c r="DO11" s="1">
        <f>MAX(DM11:DN11)</f>
        <v>80</v>
      </c>
      <c r="DP11" s="30">
        <v>55.56</v>
      </c>
      <c r="DQ11" s="30">
        <v>0</v>
      </c>
      <c r="DR11" s="30">
        <f>MAX(DP11:DQ11)</f>
        <v>55.56</v>
      </c>
      <c r="DS11" s="1">
        <v>55.56</v>
      </c>
      <c r="DT11" s="1">
        <v>0</v>
      </c>
      <c r="DU11" s="1">
        <f>MAX(DS11:DT11)</f>
        <v>55.56</v>
      </c>
      <c r="DV11" s="30">
        <v>0</v>
      </c>
      <c r="DW11" s="30">
        <v>0</v>
      </c>
      <c r="DX11" s="30"/>
      <c r="DY11" s="15">
        <f>AVERAGE(DO11,DR11,DU11,DX11)</f>
        <v>63.706666666666671</v>
      </c>
      <c r="DZ11" s="1">
        <v>33.33</v>
      </c>
      <c r="EA11" s="1">
        <v>40</v>
      </c>
      <c r="EB11" s="1">
        <f>MIN(MAX(DZ11:EA11)+0.2*EH11, 100)</f>
        <v>40</v>
      </c>
      <c r="EC11" s="30">
        <v>50</v>
      </c>
      <c r="ED11" s="30">
        <v>0</v>
      </c>
      <c r="EE11" s="30">
        <f>MIN(MAX(EC11:ED11)+0.15*EH11, 100)</f>
        <v>50</v>
      </c>
      <c r="EF11" s="1">
        <v>0</v>
      </c>
      <c r="EG11" s="1">
        <v>0</v>
      </c>
      <c r="EH11" s="1">
        <f>MAX(EF11:EG11)</f>
        <v>0</v>
      </c>
      <c r="EI11" s="15">
        <f>AVERAGE(EB11,EE11,EH11)</f>
        <v>30</v>
      </c>
      <c r="EJ11" s="3">
        <v>0.25</v>
      </c>
      <c r="EK11" s="3">
        <v>0.2</v>
      </c>
      <c r="EL11" s="3">
        <v>0.25</v>
      </c>
      <c r="EM11" s="3">
        <v>0.3</v>
      </c>
      <c r="EN11" s="25">
        <f>MIN(IF(C11="Yes",AQ11+CZ11,0),100)</f>
        <v>81</v>
      </c>
      <c r="EO11" s="25">
        <f>IF(ES11&lt;0,EN11+ES11*-4,EN11)</f>
        <v>81</v>
      </c>
      <c r="EP11" s="25">
        <f>MIN(IF(C11="Yes",AQ11+DL11,0), 100)</f>
        <v>55.215000000000003</v>
      </c>
      <c r="EQ11" s="25">
        <f>MIN(IF(C11="Yes",AQ11+DY11,0),100)</f>
        <v>68.706666666666678</v>
      </c>
      <c r="ER11" s="25">
        <f>MIN(IF(C11="Yes",AQ11+EI11,0), 100)</f>
        <v>35</v>
      </c>
      <c r="ES11" s="26">
        <f>EJ11*EN11+EK11*EP11+EL11*EQ11+EM11*ER11</f>
        <v>58.969666666666669</v>
      </c>
      <c r="ET11" s="26">
        <f>EJ11*EO11+EK11*EP11+EL11*EQ11+EM11*ER11</f>
        <v>58.969666666666669</v>
      </c>
    </row>
    <row r="12" spans="1:150" customFormat="1" x14ac:dyDescent="0.3">
      <c r="A12">
        <v>1402019111</v>
      </c>
      <c r="B12" t="s">
        <v>105</v>
      </c>
      <c r="C12" s="2" t="s">
        <v>108</v>
      </c>
      <c r="D12" s="6">
        <v>1</v>
      </c>
      <c r="E12" s="6">
        <v>1</v>
      </c>
      <c r="F12" s="7">
        <v>1</v>
      </c>
      <c r="G12" s="7"/>
      <c r="H12" s="6">
        <v>1</v>
      </c>
      <c r="I12" s="6">
        <v>1</v>
      </c>
      <c r="J12" s="7"/>
      <c r="K12" s="7"/>
      <c r="L12" s="6">
        <v>1</v>
      </c>
      <c r="M12" s="8"/>
      <c r="N12" s="7"/>
      <c r="O12" s="7"/>
      <c r="P12" s="6"/>
      <c r="Q12" s="8"/>
      <c r="R12" s="7"/>
      <c r="S12" s="7">
        <v>1</v>
      </c>
      <c r="T12" s="6"/>
      <c r="U12" s="16"/>
      <c r="V12" s="7">
        <v>1</v>
      </c>
      <c r="W12" s="7"/>
      <c r="X12" s="6">
        <v>1</v>
      </c>
      <c r="Y12" s="6"/>
      <c r="Z12" s="7"/>
      <c r="AA12" s="7"/>
      <c r="AB12" s="6"/>
      <c r="AC12" s="6"/>
      <c r="AD12" s="7"/>
      <c r="AE12" s="8"/>
      <c r="AF12" s="10">
        <v>14</v>
      </c>
      <c r="AG12" s="10">
        <v>10</v>
      </c>
      <c r="AH12" s="10">
        <f>COUNT(D12:AE12)</f>
        <v>9</v>
      </c>
      <c r="AI12" s="22">
        <f>IF(C12="Yes",(AF12-AH12+(CZ12-50)/AG12)/AF12,0)</f>
        <v>0.74285714285714288</v>
      </c>
      <c r="AJ12" s="11">
        <f>SUM(D12:AE12)</f>
        <v>9</v>
      </c>
      <c r="AK12" s="10">
        <f>MAX(AJ12-AL12-AM12,0)*-1</f>
        <v>0</v>
      </c>
      <c r="AL12" s="10">
        <v>10</v>
      </c>
      <c r="AM12" s="10">
        <v>3</v>
      </c>
      <c r="AN12" s="7">
        <f>AJ12+AK12+AO12</f>
        <v>9</v>
      </c>
      <c r="AO12" s="6"/>
      <c r="AP12" s="3">
        <v>0.5</v>
      </c>
      <c r="AQ12" s="15">
        <f>MIN(AN12,AL12)*AP12</f>
        <v>4.5</v>
      </c>
      <c r="AR12" s="6">
        <v>0</v>
      </c>
      <c r="AS12" s="6">
        <v>0</v>
      </c>
      <c r="AT12" s="6">
        <v>5</v>
      </c>
      <c r="AU12" s="6">
        <v>0</v>
      </c>
      <c r="AV12" s="7"/>
      <c r="AW12" s="7">
        <v>0</v>
      </c>
      <c r="AX12" s="7"/>
      <c r="AY12" s="7">
        <v>0</v>
      </c>
      <c r="AZ12" s="6"/>
      <c r="BA12" s="6">
        <v>3</v>
      </c>
      <c r="BB12" s="6"/>
      <c r="BC12" s="6">
        <v>0</v>
      </c>
      <c r="BD12" s="7"/>
      <c r="BE12" s="7">
        <f>IF(DO12&gt;=70, 5, 0)</f>
        <v>0</v>
      </c>
      <c r="BF12" s="7"/>
      <c r="BG12" s="7"/>
      <c r="BH12" s="7">
        <v>0</v>
      </c>
      <c r="BI12" s="6"/>
      <c r="BJ12" s="6">
        <f>IF(EB12&gt;=70, 6, 0)</f>
        <v>0</v>
      </c>
      <c r="BK12" s="6">
        <v>0</v>
      </c>
      <c r="BL12" s="7">
        <v>0</v>
      </c>
      <c r="BM12" s="7">
        <v>0</v>
      </c>
      <c r="BN12" s="7">
        <v>0</v>
      </c>
      <c r="BO12" s="6"/>
      <c r="BP12" s="6">
        <f>IF(EE12&gt;=70, 6, 0)</f>
        <v>0</v>
      </c>
      <c r="BQ12" s="6">
        <v>0</v>
      </c>
      <c r="BR12" s="7"/>
      <c r="BS12" s="7">
        <v>0</v>
      </c>
      <c r="BT12" s="7">
        <v>0</v>
      </c>
      <c r="BU12" s="6">
        <v>5</v>
      </c>
      <c r="BV12" s="6">
        <v>0</v>
      </c>
      <c r="BW12" s="6">
        <f>IF(DR12&gt;=70, 5, 0)</f>
        <v>0</v>
      </c>
      <c r="BX12" s="6">
        <v>0</v>
      </c>
      <c r="BY12" s="6"/>
      <c r="BZ12" s="6">
        <v>0</v>
      </c>
      <c r="CA12" s="7">
        <v>0</v>
      </c>
      <c r="CB12" s="7">
        <v>0</v>
      </c>
      <c r="CC12" s="7">
        <v>0</v>
      </c>
      <c r="CD12" s="6">
        <v>0</v>
      </c>
      <c r="CE12" s="6">
        <f>IF(DU12&gt;=70, 5, 0)</f>
        <v>0</v>
      </c>
      <c r="CF12" s="6">
        <v>6</v>
      </c>
      <c r="CG12" s="6">
        <v>0</v>
      </c>
      <c r="CH12" s="6"/>
      <c r="CI12" s="6">
        <v>0</v>
      </c>
      <c r="CJ12" s="7"/>
      <c r="CK12" s="7"/>
      <c r="CL12" s="7"/>
      <c r="CM12" s="6"/>
      <c r="CN12" s="6">
        <f>IF(DX12&gt;=70, 5, 0)</f>
        <v>0</v>
      </c>
      <c r="CO12" s="6"/>
      <c r="CP12" s="6"/>
      <c r="CQ12" s="6"/>
      <c r="CR12" s="7"/>
      <c r="CS12" s="7">
        <f>IF(EH12&gt;=70, 6, 0)</f>
        <v>0</v>
      </c>
      <c r="CT12" s="7"/>
      <c r="CU12" s="6">
        <v>20</v>
      </c>
      <c r="CV12" s="7"/>
      <c r="CW12" s="6">
        <f>5+10</f>
        <v>15</v>
      </c>
      <c r="CX12" s="10">
        <f>SUM(AR12:CW12)</f>
        <v>54</v>
      </c>
      <c r="CY12" s="10">
        <v>50</v>
      </c>
      <c r="CZ12" s="17">
        <f>CX12+CY12</f>
        <v>104</v>
      </c>
      <c r="DA12" s="1">
        <v>82.86</v>
      </c>
      <c r="DB12" s="18">
        <v>100</v>
      </c>
      <c r="DC12" s="18">
        <v>100</v>
      </c>
      <c r="DD12" s="30">
        <f>AVERAGE(DB12:DC12)</f>
        <v>100</v>
      </c>
      <c r="DE12" s="1">
        <v>0</v>
      </c>
      <c r="DF12" s="30">
        <v>85</v>
      </c>
      <c r="DG12" s="1">
        <v>0</v>
      </c>
      <c r="DH12" s="30">
        <v>0</v>
      </c>
      <c r="DI12" s="18">
        <v>0</v>
      </c>
      <c r="DJ12" s="18">
        <v>0</v>
      </c>
      <c r="DK12" s="1"/>
      <c r="DL12" s="15">
        <f>AVERAGE(DA12,DD12:DH12,DK12)</f>
        <v>44.643333333333338</v>
      </c>
      <c r="DM12" s="1">
        <v>60</v>
      </c>
      <c r="DN12" s="1">
        <v>66.67</v>
      </c>
      <c r="DO12" s="1">
        <f>MAX(DM12:DN12)</f>
        <v>66.67</v>
      </c>
      <c r="DP12" s="30">
        <v>44.44</v>
      </c>
      <c r="DQ12" s="30">
        <v>0</v>
      </c>
      <c r="DR12" s="30">
        <f>MAX(DP12:DQ12)</f>
        <v>44.44</v>
      </c>
      <c r="DS12" s="1">
        <v>44.44</v>
      </c>
      <c r="DT12" s="1">
        <v>0</v>
      </c>
      <c r="DU12" s="1">
        <f>MAX(DS12:DT12)</f>
        <v>44.44</v>
      </c>
      <c r="DV12" s="30">
        <v>0</v>
      </c>
      <c r="DW12" s="30">
        <v>0</v>
      </c>
      <c r="DX12" s="30"/>
      <c r="DY12" s="15">
        <f>AVERAGE(DO12,DR12,DU12,DX12)</f>
        <v>51.85</v>
      </c>
      <c r="DZ12" s="1">
        <v>26.67</v>
      </c>
      <c r="EA12" s="1">
        <v>0</v>
      </c>
      <c r="EB12" s="1">
        <f>MIN(MAX(DZ12:EA12)+0.2*EH12, 100)</f>
        <v>26.67</v>
      </c>
      <c r="EC12" s="30">
        <v>58.33</v>
      </c>
      <c r="ED12" s="30">
        <v>0</v>
      </c>
      <c r="EE12" s="30">
        <f>MIN(MAX(EC12:ED12)+0.15*EH12, 100)</f>
        <v>58.33</v>
      </c>
      <c r="EF12" s="1">
        <v>0</v>
      </c>
      <c r="EG12" s="1">
        <v>0</v>
      </c>
      <c r="EH12" s="1">
        <f>MAX(EF12:EG12)</f>
        <v>0</v>
      </c>
      <c r="EI12" s="15">
        <f>AVERAGE(EB12,EE12,EH12)</f>
        <v>28.333333333333332</v>
      </c>
      <c r="EJ12" s="3">
        <v>0.25</v>
      </c>
      <c r="EK12" s="3">
        <v>0.2</v>
      </c>
      <c r="EL12" s="3">
        <v>0.25</v>
      </c>
      <c r="EM12" s="3">
        <v>0.3</v>
      </c>
      <c r="EN12" s="25">
        <f>MIN(IF(C12="Yes",AQ12+CZ12,0),100)</f>
        <v>100</v>
      </c>
      <c r="EO12" s="25">
        <f>IF(ES12&lt;0,EN12+ES12*-4,EN12)</f>
        <v>100</v>
      </c>
      <c r="EP12" s="25">
        <f>MIN(IF(C12="Yes",AQ12+DL12,0), 100)</f>
        <v>49.143333333333338</v>
      </c>
      <c r="EQ12" s="25">
        <f>MIN(IF(C12="Yes",AQ12+DY12,0),100)</f>
        <v>56.35</v>
      </c>
      <c r="ER12" s="25">
        <f>MIN(IF(C12="Yes",AQ12+EI12,0), 100)</f>
        <v>32.833333333333329</v>
      </c>
      <c r="ES12" s="26">
        <f>EJ12*EN12+EK12*EP12+EL12*EQ12+EM12*ER12</f>
        <v>58.766166666666663</v>
      </c>
      <c r="ET12" s="26">
        <f>EJ12*EO12+EK12*EP12+EL12*EQ12+EM12*ER12</f>
        <v>58.766166666666663</v>
      </c>
    </row>
    <row r="13" spans="1:150" customFormat="1" x14ac:dyDescent="0.3">
      <c r="A13">
        <v>1402019076</v>
      </c>
      <c r="B13" t="s">
        <v>105</v>
      </c>
      <c r="C13" s="2" t="s">
        <v>108</v>
      </c>
      <c r="D13" s="6">
        <v>1</v>
      </c>
      <c r="E13" s="6">
        <v>1</v>
      </c>
      <c r="F13" s="7">
        <v>1</v>
      </c>
      <c r="G13" s="7"/>
      <c r="H13" s="6"/>
      <c r="I13" s="6">
        <v>1</v>
      </c>
      <c r="J13" s="7">
        <v>1</v>
      </c>
      <c r="K13" s="7">
        <v>1</v>
      </c>
      <c r="L13" s="6">
        <v>1</v>
      </c>
      <c r="M13" s="8"/>
      <c r="N13" s="7"/>
      <c r="O13" s="7"/>
      <c r="P13" s="6"/>
      <c r="Q13" s="8"/>
      <c r="R13" s="7">
        <v>1</v>
      </c>
      <c r="S13" s="7">
        <v>1</v>
      </c>
      <c r="T13" s="6"/>
      <c r="U13" s="16"/>
      <c r="V13" s="7"/>
      <c r="W13" s="7"/>
      <c r="X13" s="6">
        <v>1</v>
      </c>
      <c r="Y13" s="6"/>
      <c r="Z13" s="7"/>
      <c r="AA13" s="7"/>
      <c r="AB13" s="6"/>
      <c r="AC13" s="6"/>
      <c r="AD13" s="7"/>
      <c r="AE13" s="8"/>
      <c r="AF13" s="10">
        <v>14</v>
      </c>
      <c r="AG13" s="10">
        <v>10</v>
      </c>
      <c r="AH13" s="10">
        <f>COUNT(D13:AE13)</f>
        <v>10</v>
      </c>
      <c r="AI13" s="22">
        <f>IF(C13="Yes",(AF13-AH13+(CZ13-50)/AG13)/AF13,0)</f>
        <v>0.44285714285714289</v>
      </c>
      <c r="AJ13" s="11">
        <f>SUM(D13:AE13)</f>
        <v>10</v>
      </c>
      <c r="AK13" s="10">
        <f>MAX(AJ13-AL13-AM13,0)*-1</f>
        <v>0</v>
      </c>
      <c r="AL13" s="10">
        <v>10</v>
      </c>
      <c r="AM13" s="10">
        <v>3</v>
      </c>
      <c r="AN13" s="7">
        <f>AJ13+AK13+AO13</f>
        <v>10</v>
      </c>
      <c r="AO13" s="6"/>
      <c r="AP13" s="3">
        <v>0.5</v>
      </c>
      <c r="AQ13" s="15">
        <f>MIN(AN13,AL13)*AP13</f>
        <v>5</v>
      </c>
      <c r="AR13" s="6">
        <v>0</v>
      </c>
      <c r="AS13" s="6">
        <v>0</v>
      </c>
      <c r="AT13" s="6">
        <v>3</v>
      </c>
      <c r="AU13" s="6">
        <v>0</v>
      </c>
      <c r="AV13" s="7"/>
      <c r="AW13" s="7">
        <v>0</v>
      </c>
      <c r="AX13" s="7"/>
      <c r="AY13" s="7">
        <v>0</v>
      </c>
      <c r="AZ13" s="6"/>
      <c r="BA13" s="6">
        <v>3</v>
      </c>
      <c r="BB13" s="6"/>
      <c r="BC13" s="6">
        <v>0</v>
      </c>
      <c r="BD13" s="7"/>
      <c r="BE13" s="7">
        <f>IF(DO13&gt;=70, 5, 0)</f>
        <v>5</v>
      </c>
      <c r="BF13" s="7"/>
      <c r="BG13" s="7"/>
      <c r="BH13" s="7">
        <v>0</v>
      </c>
      <c r="BI13" s="6"/>
      <c r="BJ13" s="6">
        <f>IF(EB13&gt;=70, 6, 0)</f>
        <v>0</v>
      </c>
      <c r="BK13" s="6">
        <v>0</v>
      </c>
      <c r="BL13" s="7">
        <v>0</v>
      </c>
      <c r="BM13" s="7">
        <v>0</v>
      </c>
      <c r="BN13" s="7">
        <v>0</v>
      </c>
      <c r="BO13" s="6"/>
      <c r="BP13" s="6">
        <f>IF(EE13&gt;=70, 6, 0)</f>
        <v>0</v>
      </c>
      <c r="BQ13" s="6">
        <v>0</v>
      </c>
      <c r="BR13" s="7"/>
      <c r="BS13" s="7">
        <v>0</v>
      </c>
      <c r="BT13" s="7">
        <v>0</v>
      </c>
      <c r="BU13" s="6">
        <v>5</v>
      </c>
      <c r="BV13" s="6">
        <v>0</v>
      </c>
      <c r="BW13" s="6">
        <f>IF(DR13&gt;=70, 5, 0)</f>
        <v>0</v>
      </c>
      <c r="BX13" s="6">
        <v>0</v>
      </c>
      <c r="BY13" s="6"/>
      <c r="BZ13" s="6">
        <v>0</v>
      </c>
      <c r="CA13" s="7">
        <v>0</v>
      </c>
      <c r="CB13" s="7">
        <v>0</v>
      </c>
      <c r="CC13" s="7">
        <v>0</v>
      </c>
      <c r="CD13" s="6">
        <v>0</v>
      </c>
      <c r="CE13" s="6">
        <f>IF(DU13&gt;=70, 5, 0)</f>
        <v>0</v>
      </c>
      <c r="CF13" s="6">
        <v>6</v>
      </c>
      <c r="CG13" s="6">
        <v>0</v>
      </c>
      <c r="CH13" s="6"/>
      <c r="CI13" s="6">
        <v>0</v>
      </c>
      <c r="CJ13" s="7"/>
      <c r="CK13" s="7"/>
      <c r="CL13" s="7"/>
      <c r="CM13" s="6"/>
      <c r="CN13" s="6">
        <f>IF(DX13&gt;=70, 5, 0)</f>
        <v>0</v>
      </c>
      <c r="CO13" s="6"/>
      <c r="CP13" s="6"/>
      <c r="CQ13" s="6"/>
      <c r="CR13" s="7"/>
      <c r="CS13" s="7">
        <f>IF(EH13&gt;=70, 6, 0)</f>
        <v>0</v>
      </c>
      <c r="CT13" s="7"/>
      <c r="CU13" s="6"/>
      <c r="CV13" s="7"/>
      <c r="CW13" s="6"/>
      <c r="CX13" s="10">
        <f>SUM(AR13:CW13)</f>
        <v>22</v>
      </c>
      <c r="CY13" s="10">
        <v>50</v>
      </c>
      <c r="CZ13" s="17">
        <f>CX13+CY13</f>
        <v>72</v>
      </c>
      <c r="DA13" s="1">
        <v>88.57</v>
      </c>
      <c r="DB13" s="18">
        <v>100</v>
      </c>
      <c r="DC13" s="18">
        <v>100</v>
      </c>
      <c r="DD13" s="30">
        <f>AVERAGE(DB13:DC13)</f>
        <v>100</v>
      </c>
      <c r="DE13" s="1">
        <v>100</v>
      </c>
      <c r="DF13" s="30">
        <v>100</v>
      </c>
      <c r="DG13" s="1">
        <v>0</v>
      </c>
      <c r="DH13" s="30">
        <v>0</v>
      </c>
      <c r="DI13" s="18">
        <v>0</v>
      </c>
      <c r="DJ13" s="18">
        <v>0</v>
      </c>
      <c r="DK13" s="1"/>
      <c r="DL13" s="15">
        <f>AVERAGE(DA13,DD13:DH13,DK13)</f>
        <v>64.76166666666667</v>
      </c>
      <c r="DM13" s="1">
        <v>66.67</v>
      </c>
      <c r="DN13" s="1">
        <v>73.33</v>
      </c>
      <c r="DO13" s="1">
        <f>MAX(DM13:DN13)</f>
        <v>73.33</v>
      </c>
      <c r="DP13" s="30">
        <v>44.44</v>
      </c>
      <c r="DQ13" s="30">
        <v>0</v>
      </c>
      <c r="DR13" s="30">
        <f>MAX(DP13:DQ13)</f>
        <v>44.44</v>
      </c>
      <c r="DS13" s="1">
        <v>44.44</v>
      </c>
      <c r="DT13" s="1">
        <v>0</v>
      </c>
      <c r="DU13" s="1">
        <f>MAX(DS13:DT13)</f>
        <v>44.44</v>
      </c>
      <c r="DV13" s="30">
        <v>0</v>
      </c>
      <c r="DW13" s="30">
        <v>0</v>
      </c>
      <c r="DX13" s="30"/>
      <c r="DY13" s="15">
        <f>AVERAGE(DO13,DR13,DU13,DX13)</f>
        <v>54.069999999999993</v>
      </c>
      <c r="DZ13" s="1">
        <v>13.33</v>
      </c>
      <c r="EA13" s="1">
        <v>0</v>
      </c>
      <c r="EB13" s="1">
        <f>MIN(MAX(DZ13:EA13)+0.2*EH13, 100)</f>
        <v>13.33</v>
      </c>
      <c r="EC13" s="30">
        <v>68.75</v>
      </c>
      <c r="ED13" s="30">
        <v>0</v>
      </c>
      <c r="EE13" s="30">
        <f>MIN(MAX(EC13:ED13)+0.15*EH13, 100)</f>
        <v>68.75</v>
      </c>
      <c r="EF13" s="1">
        <v>0</v>
      </c>
      <c r="EG13" s="1">
        <v>0</v>
      </c>
      <c r="EH13" s="1">
        <f>MAX(EF13:EG13)</f>
        <v>0</v>
      </c>
      <c r="EI13" s="15">
        <f>AVERAGE(EB13,EE13,EH13)</f>
        <v>27.36</v>
      </c>
      <c r="EJ13" s="3">
        <v>0.25</v>
      </c>
      <c r="EK13" s="3">
        <v>0.2</v>
      </c>
      <c r="EL13" s="3">
        <v>0.25</v>
      </c>
      <c r="EM13" s="3">
        <v>0.3</v>
      </c>
      <c r="EN13" s="25">
        <f>MIN(IF(C13="Yes",AQ13+CZ13,0),100)</f>
        <v>77</v>
      </c>
      <c r="EO13" s="25">
        <f>IF(ES13&lt;0,EN13+ES13*-4,EN13)</f>
        <v>77</v>
      </c>
      <c r="EP13" s="25">
        <f>MIN(IF(C13="Yes",AQ13+DL13,0), 100)</f>
        <v>69.76166666666667</v>
      </c>
      <c r="EQ13" s="25">
        <f>MIN(IF(C13="Yes",AQ13+DY13,0),100)</f>
        <v>59.069999999999993</v>
      </c>
      <c r="ER13" s="25">
        <f>MIN(IF(C13="Yes",AQ13+EI13,0), 100)</f>
        <v>32.36</v>
      </c>
      <c r="ES13" s="26">
        <f>EJ13*EN13+EK13*EP13+EL13*EQ13+EM13*ER13</f>
        <v>57.677833333333332</v>
      </c>
      <c r="ET13" s="26">
        <f>EJ13*EO13+EK13*EP13+EL13*EQ13+EM13*ER13</f>
        <v>57.677833333333332</v>
      </c>
    </row>
    <row r="14" spans="1:150" customFormat="1" x14ac:dyDescent="0.3">
      <c r="A14">
        <v>1402019061</v>
      </c>
      <c r="B14" t="s">
        <v>105</v>
      </c>
      <c r="C14" s="2" t="s">
        <v>108</v>
      </c>
      <c r="D14" s="6">
        <v>1</v>
      </c>
      <c r="E14" s="6"/>
      <c r="F14" s="7">
        <v>1</v>
      </c>
      <c r="G14" s="7">
        <v>1</v>
      </c>
      <c r="H14" s="6"/>
      <c r="I14" s="6">
        <v>1</v>
      </c>
      <c r="J14" s="7"/>
      <c r="K14" s="7"/>
      <c r="L14" s="6"/>
      <c r="M14" s="8"/>
      <c r="N14" s="7"/>
      <c r="O14" s="7"/>
      <c r="P14" s="6"/>
      <c r="Q14" s="8"/>
      <c r="R14" s="7">
        <v>1</v>
      </c>
      <c r="S14" s="7">
        <v>1</v>
      </c>
      <c r="T14" s="6"/>
      <c r="U14" s="16"/>
      <c r="V14" s="7"/>
      <c r="W14" s="7"/>
      <c r="X14" s="6">
        <v>1</v>
      </c>
      <c r="Y14" s="6"/>
      <c r="Z14" s="7"/>
      <c r="AA14" s="7"/>
      <c r="AB14" s="6"/>
      <c r="AC14" s="6"/>
      <c r="AD14" s="7"/>
      <c r="AE14" s="8"/>
      <c r="AF14" s="10">
        <v>14</v>
      </c>
      <c r="AG14" s="10">
        <v>10</v>
      </c>
      <c r="AH14" s="10">
        <f>COUNT(D14:AE14)</f>
        <v>7</v>
      </c>
      <c r="AI14" s="22">
        <f>IF(C14="Yes",(AF14-AH14+(CZ14-50)/AG14)/AF14,0)</f>
        <v>0.80714285714285716</v>
      </c>
      <c r="AJ14" s="11">
        <f>SUM(D14:AE14)</f>
        <v>7</v>
      </c>
      <c r="AK14" s="10">
        <f>MAX(AJ14-AL14-AM14,0)*-1</f>
        <v>0</v>
      </c>
      <c r="AL14" s="10">
        <v>10</v>
      </c>
      <c r="AM14" s="10">
        <v>3</v>
      </c>
      <c r="AN14" s="7">
        <f>AJ14+AK14+AO14</f>
        <v>7</v>
      </c>
      <c r="AO14" s="6"/>
      <c r="AP14" s="3">
        <v>0.5</v>
      </c>
      <c r="AQ14" s="15">
        <f>MIN(AN14,AL14)*AP14</f>
        <v>3.5</v>
      </c>
      <c r="AR14" s="6">
        <v>0</v>
      </c>
      <c r="AS14" s="6">
        <v>0</v>
      </c>
      <c r="AT14" s="6">
        <v>4</v>
      </c>
      <c r="AU14" s="6">
        <v>0</v>
      </c>
      <c r="AV14" s="7"/>
      <c r="AW14" s="7">
        <v>0</v>
      </c>
      <c r="AX14" s="7"/>
      <c r="AY14" s="7">
        <v>0</v>
      </c>
      <c r="AZ14" s="6"/>
      <c r="BA14" s="6">
        <v>3</v>
      </c>
      <c r="BB14" s="6"/>
      <c r="BC14" s="6">
        <v>0</v>
      </c>
      <c r="BD14" s="7"/>
      <c r="BE14" s="7">
        <f>IF(DO14&gt;=70, 5, 0)</f>
        <v>5</v>
      </c>
      <c r="BF14" s="7"/>
      <c r="BG14" s="7"/>
      <c r="BH14" s="7">
        <v>0</v>
      </c>
      <c r="BI14" s="6"/>
      <c r="BJ14" s="6">
        <f>IF(EB14&gt;=70, 6, 0)</f>
        <v>0</v>
      </c>
      <c r="BK14" s="6">
        <v>0</v>
      </c>
      <c r="BL14" s="7">
        <v>0</v>
      </c>
      <c r="BM14" s="7">
        <v>0</v>
      </c>
      <c r="BN14" s="7">
        <v>0</v>
      </c>
      <c r="BO14" s="6"/>
      <c r="BP14" s="6">
        <f>IF(EE14&gt;=70, 6, 0)</f>
        <v>0</v>
      </c>
      <c r="BQ14" s="6">
        <v>0</v>
      </c>
      <c r="BR14" s="7"/>
      <c r="BS14" s="7">
        <v>0</v>
      </c>
      <c r="BT14" s="7">
        <v>0</v>
      </c>
      <c r="BU14" s="6">
        <v>5</v>
      </c>
      <c r="BV14" s="6">
        <v>0</v>
      </c>
      <c r="BW14" s="6">
        <f>IF(DR14&gt;=70, 5, 0)</f>
        <v>0</v>
      </c>
      <c r="BX14" s="6">
        <v>0</v>
      </c>
      <c r="BY14" s="6"/>
      <c r="BZ14" s="6">
        <v>0</v>
      </c>
      <c r="CA14" s="7">
        <v>0</v>
      </c>
      <c r="CB14" s="7">
        <v>0</v>
      </c>
      <c r="CC14" s="7">
        <v>0</v>
      </c>
      <c r="CD14" s="6">
        <v>0</v>
      </c>
      <c r="CE14" s="6">
        <f>IF(DU14&gt;=70, 5, 0)</f>
        <v>0</v>
      </c>
      <c r="CF14" s="6">
        <v>6</v>
      </c>
      <c r="CG14" s="6">
        <v>0</v>
      </c>
      <c r="CH14" s="6"/>
      <c r="CI14" s="6">
        <v>0</v>
      </c>
      <c r="CJ14" s="7"/>
      <c r="CK14" s="7"/>
      <c r="CL14" s="7"/>
      <c r="CM14" s="6"/>
      <c r="CN14" s="6">
        <f>IF(DX14&gt;=70, 5, 0)</f>
        <v>0</v>
      </c>
      <c r="CO14" s="6"/>
      <c r="CP14" s="6"/>
      <c r="CQ14" s="6"/>
      <c r="CR14" s="7"/>
      <c r="CS14" s="7">
        <f>IF(EH14&gt;=70, 6, 0)</f>
        <v>0</v>
      </c>
      <c r="CT14" s="7"/>
      <c r="CU14" s="6">
        <v>20</v>
      </c>
      <c r="CV14" s="7"/>
      <c r="CW14" s="6"/>
      <c r="CX14" s="10">
        <f>SUM(AR14:CW14)</f>
        <v>43</v>
      </c>
      <c r="CY14" s="10">
        <v>50</v>
      </c>
      <c r="CZ14" s="17">
        <f>CX14+CY14</f>
        <v>93</v>
      </c>
      <c r="DA14" s="1">
        <v>97.14</v>
      </c>
      <c r="DB14" s="18">
        <v>75</v>
      </c>
      <c r="DC14" s="18">
        <v>100</v>
      </c>
      <c r="DD14" s="30">
        <f>AVERAGE(DB14:DC14)</f>
        <v>87.5</v>
      </c>
      <c r="DE14" s="1">
        <v>0</v>
      </c>
      <c r="DF14" s="30">
        <v>85</v>
      </c>
      <c r="DG14" s="1">
        <v>0</v>
      </c>
      <c r="DH14" s="30">
        <v>0</v>
      </c>
      <c r="DI14" s="18">
        <v>0</v>
      </c>
      <c r="DJ14" s="18">
        <v>0</v>
      </c>
      <c r="DK14" s="1"/>
      <c r="DL14" s="15">
        <f>AVERAGE(DA14,DD14:DH14,DK14)</f>
        <v>44.94</v>
      </c>
      <c r="DM14" s="1">
        <v>26.67</v>
      </c>
      <c r="DN14" s="1">
        <v>73.33</v>
      </c>
      <c r="DO14" s="1">
        <f>MAX(DM14:DN14)</f>
        <v>73.33</v>
      </c>
      <c r="DP14" s="30">
        <v>50</v>
      </c>
      <c r="DQ14" s="30">
        <v>0</v>
      </c>
      <c r="DR14" s="30">
        <f>MAX(DP14:DQ14)</f>
        <v>50</v>
      </c>
      <c r="DS14" s="1">
        <v>50</v>
      </c>
      <c r="DT14" s="1">
        <v>0</v>
      </c>
      <c r="DU14" s="1">
        <f>MAX(DS14:DT14)</f>
        <v>50</v>
      </c>
      <c r="DV14" s="30">
        <v>0</v>
      </c>
      <c r="DW14" s="30">
        <v>0</v>
      </c>
      <c r="DX14" s="30"/>
      <c r="DY14" s="15">
        <f>AVERAGE(DO14,DR14,DU14,DX14)</f>
        <v>57.776666666666664</v>
      </c>
      <c r="DZ14" s="1">
        <v>0</v>
      </c>
      <c r="EA14" s="1">
        <v>0</v>
      </c>
      <c r="EB14" s="1">
        <f>MIN(MAX(DZ14:EA14)+0.2*EH14, 100)</f>
        <v>0</v>
      </c>
      <c r="EC14" s="30">
        <v>50</v>
      </c>
      <c r="ED14" s="30">
        <v>0</v>
      </c>
      <c r="EE14" s="30">
        <f>MIN(MAX(EC14:ED14)+0.15*EH14, 100)</f>
        <v>50</v>
      </c>
      <c r="EF14" s="1">
        <v>0</v>
      </c>
      <c r="EG14" s="1">
        <v>0</v>
      </c>
      <c r="EH14" s="1">
        <f>MAX(EF14:EG14)</f>
        <v>0</v>
      </c>
      <c r="EI14" s="15">
        <f>AVERAGE(EB14,EE14,EH14)</f>
        <v>16.666666666666668</v>
      </c>
      <c r="EJ14" s="3">
        <v>0.25</v>
      </c>
      <c r="EK14" s="3">
        <v>0.2</v>
      </c>
      <c r="EL14" s="3">
        <v>0.25</v>
      </c>
      <c r="EM14" s="3">
        <v>0.3</v>
      </c>
      <c r="EN14" s="25">
        <f>MIN(IF(C14="Yes",AQ14+CZ14,0),100)</f>
        <v>96.5</v>
      </c>
      <c r="EO14" s="25">
        <f>IF(ES14&lt;0,EN14+ES14*-4,EN14)</f>
        <v>96.5</v>
      </c>
      <c r="EP14" s="25">
        <f>MIN(IF(C14="Yes",AQ14+DL14,0), 100)</f>
        <v>48.44</v>
      </c>
      <c r="EQ14" s="25">
        <f>MIN(IF(C14="Yes",AQ14+DY14,0),100)</f>
        <v>61.276666666666664</v>
      </c>
      <c r="ER14" s="25">
        <f>MIN(IF(C14="Yes",AQ14+EI14,0), 100)</f>
        <v>20.166666666666668</v>
      </c>
      <c r="ES14" s="26">
        <f>EJ14*EN14+EK14*EP14+EL14*EQ14+EM14*ER14</f>
        <v>55.182166666666667</v>
      </c>
      <c r="ET14" s="26">
        <f>EJ14*EO14+EK14*EP14+EL14*EQ14+EM14*ER14</f>
        <v>55.182166666666667</v>
      </c>
    </row>
    <row r="15" spans="1:150" customFormat="1" x14ac:dyDescent="0.3">
      <c r="A15">
        <v>1402017033</v>
      </c>
      <c r="B15" t="s">
        <v>107</v>
      </c>
      <c r="C15" s="2" t="s">
        <v>108</v>
      </c>
      <c r="D15" s="6">
        <v>1</v>
      </c>
      <c r="E15" s="6">
        <v>1</v>
      </c>
      <c r="F15" s="7">
        <v>1</v>
      </c>
      <c r="G15" s="7"/>
      <c r="H15" s="6">
        <v>1</v>
      </c>
      <c r="I15" s="6">
        <v>1</v>
      </c>
      <c r="J15" s="7">
        <v>1</v>
      </c>
      <c r="K15" s="7"/>
      <c r="L15" s="6">
        <v>1</v>
      </c>
      <c r="M15" s="8"/>
      <c r="N15" s="7"/>
      <c r="O15" s="7"/>
      <c r="P15" s="6"/>
      <c r="Q15" s="8"/>
      <c r="R15" s="7"/>
      <c r="S15" s="7">
        <v>1</v>
      </c>
      <c r="T15" s="6"/>
      <c r="U15" s="16"/>
      <c r="V15" s="7"/>
      <c r="W15" s="7"/>
      <c r="X15" s="6">
        <v>1</v>
      </c>
      <c r="Y15" s="6"/>
      <c r="Z15" s="7"/>
      <c r="AA15" s="7"/>
      <c r="AB15" s="6"/>
      <c r="AC15" s="6"/>
      <c r="AD15" s="7"/>
      <c r="AE15" s="8"/>
      <c r="AF15" s="10">
        <v>14</v>
      </c>
      <c r="AG15" s="10">
        <v>10</v>
      </c>
      <c r="AH15" s="10">
        <f>COUNT(D15:AE15)</f>
        <v>9</v>
      </c>
      <c r="AI15" s="22">
        <f>IF(C15="Yes",(AF15-AH15+(CZ15-50)/AG15)/AF15,0)</f>
        <v>0.57857142857142851</v>
      </c>
      <c r="AJ15" s="11">
        <f>SUM(D15:AE15)</f>
        <v>9</v>
      </c>
      <c r="AK15" s="10">
        <f>MAX(AJ15-AL15-AM15,0)*-1</f>
        <v>0</v>
      </c>
      <c r="AL15" s="10">
        <v>10</v>
      </c>
      <c r="AM15" s="10">
        <v>3</v>
      </c>
      <c r="AN15" s="7">
        <f>AJ15+AK15+AO15</f>
        <v>9</v>
      </c>
      <c r="AO15" s="6"/>
      <c r="AP15" s="3">
        <v>0.5</v>
      </c>
      <c r="AQ15" s="15">
        <f>MIN(AN15,AL15)*AP15</f>
        <v>4.5</v>
      </c>
      <c r="AR15" s="6">
        <v>0</v>
      </c>
      <c r="AS15" s="6">
        <v>0</v>
      </c>
      <c r="AT15" s="6">
        <v>2</v>
      </c>
      <c r="AU15" s="6">
        <v>0</v>
      </c>
      <c r="AV15" s="7"/>
      <c r="AW15" s="7">
        <v>0</v>
      </c>
      <c r="AX15" s="7"/>
      <c r="AY15" s="7">
        <v>0</v>
      </c>
      <c r="AZ15" s="6"/>
      <c r="BA15" s="6">
        <v>3</v>
      </c>
      <c r="BB15" s="6"/>
      <c r="BC15" s="6">
        <v>0</v>
      </c>
      <c r="BD15" s="7"/>
      <c r="BE15" s="7">
        <f>IF(DO15&gt;=70, 5, 0)</f>
        <v>0</v>
      </c>
      <c r="BF15" s="7"/>
      <c r="BG15" s="7"/>
      <c r="BH15" s="7">
        <v>0</v>
      </c>
      <c r="BI15" s="6"/>
      <c r="BJ15" s="6">
        <f>IF(EB15&gt;=70, 6, 0)</f>
        <v>0</v>
      </c>
      <c r="BK15" s="6">
        <v>0</v>
      </c>
      <c r="BL15" s="7">
        <v>0</v>
      </c>
      <c r="BM15" s="7">
        <v>-5</v>
      </c>
      <c r="BN15" s="7">
        <v>-5</v>
      </c>
      <c r="BO15" s="6"/>
      <c r="BP15" s="6">
        <f>IF(EE15&gt;=70, 6, 0)</f>
        <v>0</v>
      </c>
      <c r="BQ15" s="6">
        <v>-5</v>
      </c>
      <c r="BR15" s="7"/>
      <c r="BS15" s="7">
        <v>0</v>
      </c>
      <c r="BT15" s="7">
        <v>0</v>
      </c>
      <c r="BU15" s="6">
        <v>5</v>
      </c>
      <c r="BV15" s="6">
        <v>0</v>
      </c>
      <c r="BW15" s="6">
        <f>IF(DR15&gt;=70, 5, 0)</f>
        <v>0</v>
      </c>
      <c r="BX15" s="6">
        <v>0</v>
      </c>
      <c r="BY15" s="6"/>
      <c r="BZ15" s="6">
        <v>0</v>
      </c>
      <c r="CA15" s="7">
        <v>0</v>
      </c>
      <c r="CB15" s="7">
        <v>0</v>
      </c>
      <c r="CC15" s="7">
        <v>0</v>
      </c>
      <c r="CD15" s="6">
        <v>0</v>
      </c>
      <c r="CE15" s="6">
        <f>IF(DU15&gt;=70, 5, 0)</f>
        <v>0</v>
      </c>
      <c r="CF15" s="6">
        <v>6</v>
      </c>
      <c r="CG15" s="6">
        <v>0</v>
      </c>
      <c r="CH15" s="6"/>
      <c r="CI15" s="6">
        <v>0</v>
      </c>
      <c r="CJ15" s="7"/>
      <c r="CK15" s="7"/>
      <c r="CL15" s="7"/>
      <c r="CM15" s="6"/>
      <c r="CN15" s="6">
        <f>IF(DX15&gt;=70, 5, 0)</f>
        <v>0</v>
      </c>
      <c r="CO15" s="6"/>
      <c r="CP15" s="6"/>
      <c r="CQ15" s="6"/>
      <c r="CR15" s="7"/>
      <c r="CS15" s="7">
        <f>IF(EH15&gt;=70, 6, 0)</f>
        <v>0</v>
      </c>
      <c r="CT15" s="7"/>
      <c r="CU15" s="6">
        <v>20</v>
      </c>
      <c r="CV15" s="7"/>
      <c r="CW15" s="6">
        <v>10</v>
      </c>
      <c r="CX15" s="10">
        <f>SUM(AR15:CW15)</f>
        <v>31</v>
      </c>
      <c r="CY15" s="10">
        <v>50</v>
      </c>
      <c r="CZ15" s="17">
        <f>CX15+CY15</f>
        <v>81</v>
      </c>
      <c r="DA15" s="1">
        <v>80</v>
      </c>
      <c r="DB15" s="18">
        <v>100</v>
      </c>
      <c r="DC15" s="18">
        <v>100</v>
      </c>
      <c r="DD15" s="30">
        <f>AVERAGE(DB15:DC15)</f>
        <v>100</v>
      </c>
      <c r="DE15" s="1">
        <v>90</v>
      </c>
      <c r="DF15" s="30">
        <v>60</v>
      </c>
      <c r="DG15" s="1">
        <v>0</v>
      </c>
      <c r="DH15" s="30">
        <v>0</v>
      </c>
      <c r="DI15" s="18">
        <v>0</v>
      </c>
      <c r="DJ15" s="18">
        <v>0</v>
      </c>
      <c r="DK15" s="1"/>
      <c r="DL15" s="15">
        <f>AVERAGE(DA15,DD15:DH15,DK15)</f>
        <v>55</v>
      </c>
      <c r="DM15" s="1">
        <v>33.33</v>
      </c>
      <c r="DN15" s="1">
        <v>20</v>
      </c>
      <c r="DO15" s="1">
        <f>MAX(DM15:DN15)</f>
        <v>33.33</v>
      </c>
      <c r="DP15" s="30">
        <v>61.11</v>
      </c>
      <c r="DQ15" s="30">
        <v>0</v>
      </c>
      <c r="DR15" s="30">
        <f>MAX(DP15:DQ15)</f>
        <v>61.11</v>
      </c>
      <c r="DS15" s="1">
        <v>61.11</v>
      </c>
      <c r="DT15" s="1">
        <v>0</v>
      </c>
      <c r="DU15" s="1">
        <f>MAX(DS15:DT15)</f>
        <v>61.11</v>
      </c>
      <c r="DV15" s="30">
        <v>0</v>
      </c>
      <c r="DW15" s="30">
        <v>0</v>
      </c>
      <c r="DX15" s="30"/>
      <c r="DY15" s="15">
        <f>AVERAGE(DO15,DR15,DU15,DX15)</f>
        <v>51.85</v>
      </c>
      <c r="DZ15" s="1">
        <v>13.33</v>
      </c>
      <c r="EA15" s="1">
        <v>0</v>
      </c>
      <c r="EB15" s="1">
        <f>MIN(MAX(DZ15:EA15)+0.2*EH15, 100)</f>
        <v>13.33</v>
      </c>
      <c r="EC15" s="30">
        <v>50</v>
      </c>
      <c r="ED15" s="30">
        <v>0</v>
      </c>
      <c r="EE15" s="30">
        <f>MIN(MAX(EC15:ED15)+0.15*EH15, 100)</f>
        <v>50</v>
      </c>
      <c r="EF15" s="1">
        <v>0</v>
      </c>
      <c r="EG15" s="1">
        <v>0</v>
      </c>
      <c r="EH15" s="1">
        <f>MAX(EF15:EG15)</f>
        <v>0</v>
      </c>
      <c r="EI15" s="15">
        <f>AVERAGE(EB15,EE15,EH15)</f>
        <v>21.11</v>
      </c>
      <c r="EJ15" s="3">
        <v>0.25</v>
      </c>
      <c r="EK15" s="3">
        <v>0.2</v>
      </c>
      <c r="EL15" s="3">
        <v>0.25</v>
      </c>
      <c r="EM15" s="3">
        <v>0.3</v>
      </c>
      <c r="EN15" s="25">
        <f>MIN(IF(C15="Yes",AQ15+CZ15,0),100)</f>
        <v>85.5</v>
      </c>
      <c r="EO15" s="25">
        <f>IF(ES15&lt;0,EN15+ES15*-4,EN15)</f>
        <v>85.5</v>
      </c>
      <c r="EP15" s="25">
        <f>MIN(IF(C15="Yes",AQ15+DL15,0), 100)</f>
        <v>59.5</v>
      </c>
      <c r="EQ15" s="25">
        <f>MIN(IF(C15="Yes",AQ15+DY15,0),100)</f>
        <v>56.35</v>
      </c>
      <c r="ER15" s="25">
        <f>MIN(IF(C15="Yes",AQ15+EI15,0), 100)</f>
        <v>25.61</v>
      </c>
      <c r="ES15" s="26">
        <f>EJ15*EN15+EK15*EP15+EL15*EQ15+EM15*ER15</f>
        <v>55.045499999999997</v>
      </c>
      <c r="ET15" s="26">
        <f>EJ15*EO15+EK15*EP15+EL15*EQ15+EM15*ER15</f>
        <v>55.045499999999997</v>
      </c>
    </row>
    <row r="16" spans="1:150" customFormat="1" x14ac:dyDescent="0.3">
      <c r="A16">
        <v>1402017039</v>
      </c>
      <c r="B16" t="s">
        <v>107</v>
      </c>
      <c r="C16" s="2" t="s">
        <v>108</v>
      </c>
      <c r="D16" s="6"/>
      <c r="E16" s="6">
        <v>1</v>
      </c>
      <c r="F16" s="7">
        <v>1</v>
      </c>
      <c r="G16" s="7"/>
      <c r="H16" s="6"/>
      <c r="I16" s="6">
        <v>1</v>
      </c>
      <c r="J16" s="7"/>
      <c r="K16" s="7"/>
      <c r="L16" s="6"/>
      <c r="M16" s="8"/>
      <c r="N16" s="7"/>
      <c r="O16" s="7"/>
      <c r="P16" s="6"/>
      <c r="Q16" s="8"/>
      <c r="R16" s="7">
        <v>0</v>
      </c>
      <c r="S16" s="7"/>
      <c r="T16" s="6">
        <v>1</v>
      </c>
      <c r="U16" s="16"/>
      <c r="V16" s="7">
        <v>1</v>
      </c>
      <c r="W16" s="7"/>
      <c r="X16" s="6"/>
      <c r="Y16" s="6"/>
      <c r="Z16" s="7"/>
      <c r="AA16" s="7"/>
      <c r="AB16" s="6"/>
      <c r="AC16" s="6"/>
      <c r="AD16" s="7"/>
      <c r="AE16" s="8"/>
      <c r="AF16" s="10">
        <v>14</v>
      </c>
      <c r="AG16" s="10">
        <v>10</v>
      </c>
      <c r="AH16" s="10">
        <f>COUNT(D16:AE16)</f>
        <v>6</v>
      </c>
      <c r="AI16" s="22">
        <f>IF(C16="Yes",(AF16-AH16+(CZ16-50)/AG16)/AF16,0)</f>
        <v>0.9</v>
      </c>
      <c r="AJ16" s="11">
        <f>SUM(D16:AE16)</f>
        <v>5</v>
      </c>
      <c r="AK16" s="10">
        <f>MAX(AJ16-AL16-AM16,0)*-1</f>
        <v>0</v>
      </c>
      <c r="AL16" s="10">
        <v>10</v>
      </c>
      <c r="AM16" s="10">
        <v>3</v>
      </c>
      <c r="AN16" s="7">
        <f>AJ16+AK16+AO16</f>
        <v>5</v>
      </c>
      <c r="AO16" s="6"/>
      <c r="AP16" s="3">
        <v>0.5</v>
      </c>
      <c r="AQ16" s="15">
        <f>MIN(AN16,AL16)*AP16</f>
        <v>2.5</v>
      </c>
      <c r="AR16" s="6">
        <v>0</v>
      </c>
      <c r="AS16" s="6">
        <v>0</v>
      </c>
      <c r="AT16" s="6">
        <v>1</v>
      </c>
      <c r="AU16" s="6">
        <v>0</v>
      </c>
      <c r="AV16" s="7"/>
      <c r="AW16" s="7">
        <v>0</v>
      </c>
      <c r="AX16" s="7"/>
      <c r="AY16" s="7">
        <v>0</v>
      </c>
      <c r="AZ16" s="6"/>
      <c r="BA16" s="6">
        <v>3</v>
      </c>
      <c r="BB16" s="6"/>
      <c r="BC16" s="6">
        <v>0</v>
      </c>
      <c r="BD16" s="7"/>
      <c r="BE16" s="7">
        <f>IF(DO16&gt;=70, 5, 0)</f>
        <v>5</v>
      </c>
      <c r="BF16" s="7"/>
      <c r="BG16" s="7"/>
      <c r="BH16" s="7">
        <v>0</v>
      </c>
      <c r="BI16" s="6"/>
      <c r="BJ16" s="6">
        <f>IF(EB16&gt;=70, 6, 0)</f>
        <v>0</v>
      </c>
      <c r="BK16" s="6">
        <v>0</v>
      </c>
      <c r="BL16" s="7">
        <v>0</v>
      </c>
      <c r="BM16" s="7">
        <v>0</v>
      </c>
      <c r="BN16" s="7">
        <v>0</v>
      </c>
      <c r="BO16" s="6">
        <v>11</v>
      </c>
      <c r="BP16" s="6">
        <f>IF(EE16&gt;=70, 6, 0)</f>
        <v>0</v>
      </c>
      <c r="BQ16" s="6">
        <v>0</v>
      </c>
      <c r="BR16" s="7"/>
      <c r="BS16" s="7">
        <v>0</v>
      </c>
      <c r="BT16" s="7">
        <v>0</v>
      </c>
      <c r="BU16" s="6">
        <v>5</v>
      </c>
      <c r="BV16" s="6">
        <v>0</v>
      </c>
      <c r="BW16" s="6">
        <f>IF(DR16&gt;=70, 5, 0)</f>
        <v>0</v>
      </c>
      <c r="BX16" s="6">
        <v>0</v>
      </c>
      <c r="BY16" s="6"/>
      <c r="BZ16" s="6">
        <v>0</v>
      </c>
      <c r="CA16" s="7">
        <v>0</v>
      </c>
      <c r="CB16" s="7">
        <v>0</v>
      </c>
      <c r="CC16" s="7">
        <v>-5</v>
      </c>
      <c r="CD16" s="6">
        <v>0</v>
      </c>
      <c r="CE16" s="6">
        <f>IF(DU16&gt;=70, 5, 0)</f>
        <v>0</v>
      </c>
      <c r="CF16" s="6">
        <v>6</v>
      </c>
      <c r="CG16" s="6">
        <v>0</v>
      </c>
      <c r="CH16" s="6"/>
      <c r="CI16" s="6">
        <v>0</v>
      </c>
      <c r="CJ16" s="7"/>
      <c r="CK16" s="7"/>
      <c r="CL16" s="7"/>
      <c r="CM16" s="6"/>
      <c r="CN16" s="6">
        <f>IF(DX16&gt;=70, 5, 0)</f>
        <v>0</v>
      </c>
      <c r="CO16" s="6"/>
      <c r="CP16" s="6"/>
      <c r="CQ16" s="6"/>
      <c r="CR16" s="7"/>
      <c r="CS16" s="7">
        <f>IF(EH16&gt;=70, 6, 0)</f>
        <v>0</v>
      </c>
      <c r="CT16" s="7"/>
      <c r="CU16" s="6">
        <v>20</v>
      </c>
      <c r="CV16" s="7"/>
      <c r="CW16" s="6"/>
      <c r="CX16" s="10">
        <f>SUM(AR16:CW16)</f>
        <v>46</v>
      </c>
      <c r="CY16" s="10">
        <v>50</v>
      </c>
      <c r="CZ16" s="17">
        <f>CX16+CY16</f>
        <v>96</v>
      </c>
      <c r="DA16" s="1">
        <v>77.14</v>
      </c>
      <c r="DB16" s="18">
        <v>100</v>
      </c>
      <c r="DC16" s="18">
        <v>100</v>
      </c>
      <c r="DD16" s="30">
        <f>AVERAGE(DB16:DC16)</f>
        <v>100</v>
      </c>
      <c r="DE16" s="1">
        <v>100</v>
      </c>
      <c r="DF16" s="30">
        <v>60</v>
      </c>
      <c r="DG16" s="1">
        <v>0</v>
      </c>
      <c r="DH16" s="30">
        <v>0</v>
      </c>
      <c r="DI16" s="18">
        <v>0</v>
      </c>
      <c r="DJ16" s="18">
        <v>0</v>
      </c>
      <c r="DK16" s="1"/>
      <c r="DL16" s="15">
        <f>AVERAGE(DA16,DD16:DH16,DK16)</f>
        <v>56.19</v>
      </c>
      <c r="DM16" s="1">
        <v>73.33</v>
      </c>
      <c r="DN16" s="1">
        <v>66.67</v>
      </c>
      <c r="DO16" s="1">
        <f>MAX(DM16:DN16)</f>
        <v>73.33</v>
      </c>
      <c r="DP16" s="30">
        <v>22.22</v>
      </c>
      <c r="DQ16" s="30">
        <v>0</v>
      </c>
      <c r="DR16" s="30">
        <f>MAX(DP16:DQ16)</f>
        <v>22.22</v>
      </c>
      <c r="DS16" s="1">
        <v>22.22</v>
      </c>
      <c r="DT16" s="1">
        <v>0</v>
      </c>
      <c r="DU16" s="1">
        <f>MAX(DS16:DT16)</f>
        <v>22.22</v>
      </c>
      <c r="DV16" s="30">
        <v>0</v>
      </c>
      <c r="DW16" s="30">
        <v>0</v>
      </c>
      <c r="DX16" s="30"/>
      <c r="DY16" s="15">
        <f>AVERAGE(DO16,DR16,DU16,DX16)</f>
        <v>39.256666666666668</v>
      </c>
      <c r="DZ16" s="1">
        <v>6.67</v>
      </c>
      <c r="EA16" s="1">
        <v>0</v>
      </c>
      <c r="EB16" s="1">
        <f>MIN(MAX(DZ16:EA16)+0.2*EH16, 100)</f>
        <v>6.67</v>
      </c>
      <c r="EC16" s="30">
        <v>58.33</v>
      </c>
      <c r="ED16" s="30">
        <v>0</v>
      </c>
      <c r="EE16" s="30">
        <f>MIN(MAX(EC16:ED16)+0.15*EH16, 100)</f>
        <v>58.33</v>
      </c>
      <c r="EF16" s="1">
        <v>0</v>
      </c>
      <c r="EG16" s="1">
        <v>0</v>
      </c>
      <c r="EH16" s="1">
        <f>MAX(EF16:EG16)</f>
        <v>0</v>
      </c>
      <c r="EI16" s="15">
        <f>AVERAGE(EB16,EE16,EH16)</f>
        <v>21.666666666666668</v>
      </c>
      <c r="EJ16" s="3">
        <v>0.25</v>
      </c>
      <c r="EK16" s="3">
        <v>0.2</v>
      </c>
      <c r="EL16" s="3">
        <v>0.25</v>
      </c>
      <c r="EM16" s="3">
        <v>0.3</v>
      </c>
      <c r="EN16" s="25">
        <f>MIN(IF(C16="Yes",AQ16+CZ16,0),100)</f>
        <v>98.5</v>
      </c>
      <c r="EO16" s="25">
        <f>IF(ES16&lt;0,EN16+ES16*-4,EN16)</f>
        <v>98.5</v>
      </c>
      <c r="EP16" s="25">
        <f>MIN(IF(C16="Yes",AQ16+DL16,0), 100)</f>
        <v>58.69</v>
      </c>
      <c r="EQ16" s="25">
        <f>MIN(IF(C16="Yes",AQ16+DY16,0),100)</f>
        <v>41.756666666666668</v>
      </c>
      <c r="ER16" s="25">
        <f>MIN(IF(C16="Yes",AQ16+EI16,0), 100)</f>
        <v>24.166666666666668</v>
      </c>
      <c r="ES16" s="26">
        <f>EJ16*EN16+EK16*EP16+EL16*EQ16+EM16*ER16</f>
        <v>54.052166666666665</v>
      </c>
      <c r="ET16" s="26">
        <f>EJ16*EO16+EK16*EP16+EL16*EQ16+EM16*ER16</f>
        <v>54.052166666666665</v>
      </c>
    </row>
    <row r="17" spans="1:150" customFormat="1" x14ac:dyDescent="0.3">
      <c r="A17">
        <v>1402019055</v>
      </c>
      <c r="B17" t="s">
        <v>105</v>
      </c>
      <c r="C17" s="2" t="s">
        <v>108</v>
      </c>
      <c r="D17" s="6"/>
      <c r="E17" s="6"/>
      <c r="F17" s="7"/>
      <c r="G17" s="7"/>
      <c r="H17" s="6">
        <v>1</v>
      </c>
      <c r="I17" s="6">
        <v>1</v>
      </c>
      <c r="J17" s="7"/>
      <c r="K17" s="7"/>
      <c r="L17" s="6"/>
      <c r="M17" s="8"/>
      <c r="N17" s="7"/>
      <c r="O17" s="7"/>
      <c r="P17" s="6"/>
      <c r="Q17" s="8"/>
      <c r="R17" s="7">
        <v>1</v>
      </c>
      <c r="S17" s="7"/>
      <c r="T17" s="6"/>
      <c r="U17" s="16"/>
      <c r="V17" s="7"/>
      <c r="W17" s="7"/>
      <c r="X17" s="6"/>
      <c r="Y17" s="6"/>
      <c r="Z17" s="7"/>
      <c r="AA17" s="7"/>
      <c r="AB17" s="6"/>
      <c r="AC17" s="6"/>
      <c r="AD17" s="7"/>
      <c r="AE17" s="8"/>
      <c r="AF17" s="10">
        <v>14</v>
      </c>
      <c r="AG17" s="10">
        <v>10</v>
      </c>
      <c r="AH17" s="10">
        <f>COUNT(D17:AE17)</f>
        <v>3</v>
      </c>
      <c r="AI17" s="22">
        <f>IF(C17="Yes",(AF17-AH17+(CZ17-50)/AG17)/AF17,0)</f>
        <v>1.0071428571428571</v>
      </c>
      <c r="AJ17" s="11">
        <f>SUM(D17:AE17)</f>
        <v>3</v>
      </c>
      <c r="AK17" s="10">
        <f>MAX(AJ17-AL17-AM17,0)*-1</f>
        <v>0</v>
      </c>
      <c r="AL17" s="10">
        <v>10</v>
      </c>
      <c r="AM17" s="10">
        <v>3</v>
      </c>
      <c r="AN17" s="7">
        <f>AJ17+AK17+AO17</f>
        <v>3</v>
      </c>
      <c r="AO17" s="6"/>
      <c r="AP17" s="3">
        <v>0.5</v>
      </c>
      <c r="AQ17" s="15">
        <f>MIN(AN17,AL17)*AP17</f>
        <v>1.5</v>
      </c>
      <c r="AR17" s="6">
        <v>0</v>
      </c>
      <c r="AS17" s="6">
        <v>0</v>
      </c>
      <c r="AT17" s="6">
        <v>2</v>
      </c>
      <c r="AU17" s="6">
        <v>0</v>
      </c>
      <c r="AV17" s="7"/>
      <c r="AW17" s="7">
        <v>0</v>
      </c>
      <c r="AX17" s="7"/>
      <c r="AY17" s="7">
        <v>0</v>
      </c>
      <c r="AZ17" s="6"/>
      <c r="BA17" s="6">
        <v>3</v>
      </c>
      <c r="BB17" s="6"/>
      <c r="BC17" s="6">
        <v>0</v>
      </c>
      <c r="BD17" s="7"/>
      <c r="BE17" s="7">
        <f>IF(DO17&gt;=70, 5, 0)</f>
        <v>0</v>
      </c>
      <c r="BF17" s="7"/>
      <c r="BG17" s="7"/>
      <c r="BH17" s="7">
        <v>0</v>
      </c>
      <c r="BI17" s="6"/>
      <c r="BJ17" s="6">
        <f>IF(EB17&gt;=70, 6, 0)</f>
        <v>0</v>
      </c>
      <c r="BK17" s="6">
        <v>0</v>
      </c>
      <c r="BL17" s="7">
        <v>0</v>
      </c>
      <c r="BM17" s="7">
        <v>0</v>
      </c>
      <c r="BN17" s="7">
        <v>0</v>
      </c>
      <c r="BO17" s="6"/>
      <c r="BP17" s="6">
        <f>IF(EE17&gt;=70, 6, 0)</f>
        <v>0</v>
      </c>
      <c r="BQ17" s="6">
        <v>-5</v>
      </c>
      <c r="BR17" s="7"/>
      <c r="BS17" s="7">
        <v>0</v>
      </c>
      <c r="BT17" s="7">
        <v>0</v>
      </c>
      <c r="BU17" s="6">
        <v>5</v>
      </c>
      <c r="BV17" s="6">
        <v>0</v>
      </c>
      <c r="BW17" s="6">
        <f>IF(DR17&gt;=70, 5, 0)</f>
        <v>0</v>
      </c>
      <c r="BX17" s="6">
        <v>0</v>
      </c>
      <c r="BY17" s="6"/>
      <c r="BZ17" s="6">
        <v>0</v>
      </c>
      <c r="CA17" s="7">
        <v>0</v>
      </c>
      <c r="CB17" s="7">
        <v>0</v>
      </c>
      <c r="CC17" s="7">
        <v>0</v>
      </c>
      <c r="CD17" s="6">
        <v>0</v>
      </c>
      <c r="CE17" s="6">
        <f>IF(DU17&gt;=70, 5, 0)</f>
        <v>0</v>
      </c>
      <c r="CF17" s="6">
        <v>6</v>
      </c>
      <c r="CG17" s="6">
        <v>0</v>
      </c>
      <c r="CH17" s="6"/>
      <c r="CI17" s="6">
        <v>0</v>
      </c>
      <c r="CJ17" s="7"/>
      <c r="CK17" s="7"/>
      <c r="CL17" s="7"/>
      <c r="CM17" s="6"/>
      <c r="CN17" s="6">
        <f>IF(DX17&gt;=70, 5, 0)</f>
        <v>0</v>
      </c>
      <c r="CO17" s="6"/>
      <c r="CP17" s="6"/>
      <c r="CQ17" s="6"/>
      <c r="CR17" s="7"/>
      <c r="CS17" s="7">
        <f>IF(EH17&gt;=70, 6, 0)</f>
        <v>0</v>
      </c>
      <c r="CT17" s="7"/>
      <c r="CU17" s="6">
        <v>20</v>
      </c>
      <c r="CV17" s="7"/>
      <c r="CW17" s="6"/>
      <c r="CX17" s="10">
        <f>SUM(AR17:CW17)</f>
        <v>31</v>
      </c>
      <c r="CY17" s="10">
        <v>50</v>
      </c>
      <c r="CZ17" s="17">
        <f>CX17+CY17</f>
        <v>81</v>
      </c>
      <c r="DA17" s="1">
        <v>85.71</v>
      </c>
      <c r="DB17" s="18">
        <v>100</v>
      </c>
      <c r="DC17" s="18">
        <v>100</v>
      </c>
      <c r="DD17" s="30">
        <f>AVERAGE(DB17:DC17)</f>
        <v>100</v>
      </c>
      <c r="DE17" s="1">
        <v>0</v>
      </c>
      <c r="DF17" s="30">
        <v>45</v>
      </c>
      <c r="DG17" s="1">
        <v>0</v>
      </c>
      <c r="DH17" s="30">
        <v>0</v>
      </c>
      <c r="DI17" s="18">
        <v>0</v>
      </c>
      <c r="DJ17" s="18">
        <v>0</v>
      </c>
      <c r="DK17" s="1"/>
      <c r="DL17" s="15">
        <f>AVERAGE(DA17,DD17:DH17,DK17)</f>
        <v>38.451666666666661</v>
      </c>
      <c r="DM17" s="1">
        <v>33.33</v>
      </c>
      <c r="DN17" s="1">
        <v>66.67</v>
      </c>
      <c r="DO17" s="1">
        <f>MAX(DM17:DN17)</f>
        <v>66.67</v>
      </c>
      <c r="DP17" s="30">
        <v>50</v>
      </c>
      <c r="DQ17" s="30">
        <v>0</v>
      </c>
      <c r="DR17" s="30">
        <f>MAX(DP17:DQ17)</f>
        <v>50</v>
      </c>
      <c r="DS17" s="1">
        <v>50</v>
      </c>
      <c r="DT17" s="1">
        <v>0</v>
      </c>
      <c r="DU17" s="1">
        <f>MAX(DS17:DT17)</f>
        <v>50</v>
      </c>
      <c r="DV17" s="30">
        <v>0</v>
      </c>
      <c r="DW17" s="30">
        <v>0</v>
      </c>
      <c r="DX17" s="30"/>
      <c r="DY17" s="15">
        <f>AVERAGE(DO17,DR17,DU17,DX17)</f>
        <v>55.556666666666672</v>
      </c>
      <c r="DZ17" s="1">
        <v>0</v>
      </c>
      <c r="EA17" s="1">
        <v>32</v>
      </c>
      <c r="EB17" s="1">
        <f>MIN(MAX(DZ17:EA17)+0.2*EH17, 100)</f>
        <v>32</v>
      </c>
      <c r="EC17" s="30">
        <v>50</v>
      </c>
      <c r="ED17" s="30">
        <v>0</v>
      </c>
      <c r="EE17" s="30">
        <f>MIN(MAX(EC17:ED17)+0.15*EH17, 100)</f>
        <v>50</v>
      </c>
      <c r="EF17" s="1">
        <v>0</v>
      </c>
      <c r="EG17" s="1">
        <v>0</v>
      </c>
      <c r="EH17" s="1">
        <f>MAX(EF17:EG17)</f>
        <v>0</v>
      </c>
      <c r="EI17" s="15">
        <f>AVERAGE(EB17,EE17,EH17)</f>
        <v>27.333333333333332</v>
      </c>
      <c r="EJ17" s="3">
        <v>0.25</v>
      </c>
      <c r="EK17" s="3">
        <v>0.2</v>
      </c>
      <c r="EL17" s="3">
        <v>0.25</v>
      </c>
      <c r="EM17" s="3">
        <v>0.3</v>
      </c>
      <c r="EN17" s="25">
        <f>MIN(IF(C17="Yes",AQ17+CZ17,0),100)</f>
        <v>82.5</v>
      </c>
      <c r="EO17" s="25">
        <f>IF(ES17&lt;0,EN17+ES17*-4,EN17)</f>
        <v>82.5</v>
      </c>
      <c r="EP17" s="25">
        <f>MIN(IF(C17="Yes",AQ17+DL17,0), 100)</f>
        <v>39.951666666666661</v>
      </c>
      <c r="EQ17" s="25">
        <f>MIN(IF(C17="Yes",AQ17+DY17,0),100)</f>
        <v>57.056666666666672</v>
      </c>
      <c r="ER17" s="25">
        <f>MIN(IF(C17="Yes",AQ17+EI17,0), 100)</f>
        <v>28.833333333333332</v>
      </c>
      <c r="ES17" s="26">
        <f>EJ17*EN17+EK17*EP17+EL17*EQ17+EM17*ER17</f>
        <v>51.529499999999999</v>
      </c>
      <c r="ET17" s="26">
        <f>EJ17*EO17+EK17*EP17+EL17*EQ17+EM17*ER17</f>
        <v>51.529499999999999</v>
      </c>
    </row>
    <row r="18" spans="1:150" customFormat="1" x14ac:dyDescent="0.3">
      <c r="A18">
        <v>1402019019</v>
      </c>
      <c r="B18" t="s">
        <v>106</v>
      </c>
      <c r="C18" s="2" t="s">
        <v>108</v>
      </c>
      <c r="D18" s="6">
        <v>1</v>
      </c>
      <c r="E18" s="6"/>
      <c r="F18" s="7">
        <v>1</v>
      </c>
      <c r="G18" s="7"/>
      <c r="H18" s="6"/>
      <c r="I18" s="6"/>
      <c r="J18" s="7">
        <v>1</v>
      </c>
      <c r="K18" s="7"/>
      <c r="L18" s="6"/>
      <c r="M18" s="8"/>
      <c r="N18" s="7"/>
      <c r="O18" s="7"/>
      <c r="P18" s="6"/>
      <c r="Q18" s="8"/>
      <c r="R18" s="7">
        <v>1</v>
      </c>
      <c r="S18" s="7">
        <v>1</v>
      </c>
      <c r="T18" s="6"/>
      <c r="U18" s="16"/>
      <c r="V18" s="7">
        <v>1</v>
      </c>
      <c r="W18" s="7"/>
      <c r="X18" s="6"/>
      <c r="Y18" s="6"/>
      <c r="Z18" s="7"/>
      <c r="AA18" s="7"/>
      <c r="AB18" s="6"/>
      <c r="AC18" s="6"/>
      <c r="AD18" s="7"/>
      <c r="AE18" s="8"/>
      <c r="AF18" s="10">
        <v>14</v>
      </c>
      <c r="AG18" s="10">
        <v>10</v>
      </c>
      <c r="AH18" s="10">
        <f>COUNT(D18:AE18)</f>
        <v>6</v>
      </c>
      <c r="AI18" s="22">
        <f>IF(C18="Yes",(AF18-AH18+(CZ18-50)/AG18)/AF18,0)</f>
        <v>0.80714285714285716</v>
      </c>
      <c r="AJ18" s="11">
        <f>SUM(D18:AE18)</f>
        <v>6</v>
      </c>
      <c r="AK18" s="10">
        <f>MAX(AJ18-AL18-AM18,0)*-1</f>
        <v>0</v>
      </c>
      <c r="AL18" s="10">
        <v>10</v>
      </c>
      <c r="AM18" s="10">
        <v>3</v>
      </c>
      <c r="AN18" s="7">
        <f>AJ18+AK18+AO18</f>
        <v>6</v>
      </c>
      <c r="AO18" s="6"/>
      <c r="AP18" s="3">
        <v>0.5</v>
      </c>
      <c r="AQ18" s="15">
        <f>MIN(AN18,AL18)*AP18</f>
        <v>3</v>
      </c>
      <c r="AR18" s="6">
        <v>0</v>
      </c>
      <c r="AS18" s="6">
        <v>0</v>
      </c>
      <c r="AT18" s="6">
        <v>2</v>
      </c>
      <c r="AU18" s="6">
        <v>0</v>
      </c>
      <c r="AV18" s="7"/>
      <c r="AW18" s="7">
        <v>0</v>
      </c>
      <c r="AX18" s="7"/>
      <c r="AY18" s="7">
        <v>0</v>
      </c>
      <c r="AZ18" s="6"/>
      <c r="BA18" s="6">
        <v>0</v>
      </c>
      <c r="BB18" s="6"/>
      <c r="BC18" s="6">
        <v>0</v>
      </c>
      <c r="BD18" s="7"/>
      <c r="BE18" s="7">
        <f>IF(DO18&gt;=70, 5, 0)</f>
        <v>0</v>
      </c>
      <c r="BF18" s="7"/>
      <c r="BG18" s="7"/>
      <c r="BH18" s="7">
        <v>0</v>
      </c>
      <c r="BI18" s="6"/>
      <c r="BJ18" s="6">
        <f>IF(EB18&gt;=70, 6, 0)</f>
        <v>0</v>
      </c>
      <c r="BK18" s="6">
        <v>0</v>
      </c>
      <c r="BL18" s="7">
        <v>0</v>
      </c>
      <c r="BM18" s="7">
        <v>-5</v>
      </c>
      <c r="BN18" s="7">
        <v>0</v>
      </c>
      <c r="BO18" s="6"/>
      <c r="BP18" s="6">
        <f>IF(EE18&gt;=70, 6, 0)</f>
        <v>0</v>
      </c>
      <c r="BQ18" s="6">
        <v>0</v>
      </c>
      <c r="BR18" s="7"/>
      <c r="BS18" s="7">
        <v>-5</v>
      </c>
      <c r="BT18" s="7">
        <v>0</v>
      </c>
      <c r="BU18" s="6">
        <v>5</v>
      </c>
      <c r="BV18" s="6">
        <v>0</v>
      </c>
      <c r="BW18" s="6">
        <f>IF(DR18&gt;=70, 5, 0)</f>
        <v>5</v>
      </c>
      <c r="BX18" s="6">
        <v>0</v>
      </c>
      <c r="BY18" s="6"/>
      <c r="BZ18" s="6">
        <v>0</v>
      </c>
      <c r="CA18" s="7">
        <v>0</v>
      </c>
      <c r="CB18" s="7">
        <v>0</v>
      </c>
      <c r="CC18" s="7">
        <v>0</v>
      </c>
      <c r="CD18" s="6">
        <v>0</v>
      </c>
      <c r="CE18" s="6">
        <f>IF(DU18&gt;=70, 5, 0)</f>
        <v>5</v>
      </c>
      <c r="CF18" s="6">
        <v>6</v>
      </c>
      <c r="CG18" s="6">
        <v>0</v>
      </c>
      <c r="CH18" s="6"/>
      <c r="CI18" s="6">
        <v>0</v>
      </c>
      <c r="CJ18" s="7"/>
      <c r="CK18" s="7"/>
      <c r="CL18" s="7"/>
      <c r="CM18" s="6"/>
      <c r="CN18" s="6">
        <f>IF(DX18&gt;=70, 5, 0)</f>
        <v>0</v>
      </c>
      <c r="CO18" s="6"/>
      <c r="CP18" s="6"/>
      <c r="CQ18" s="6"/>
      <c r="CR18" s="7"/>
      <c r="CS18" s="7">
        <f>IF(EH18&gt;=70, 6, 0)</f>
        <v>0</v>
      </c>
      <c r="CT18" s="7"/>
      <c r="CU18" s="6">
        <v>20</v>
      </c>
      <c r="CV18" s="7"/>
      <c r="CW18" s="6"/>
      <c r="CX18" s="10">
        <f>SUM(AR18:CW18)</f>
        <v>33</v>
      </c>
      <c r="CY18" s="10">
        <v>50</v>
      </c>
      <c r="CZ18" s="17">
        <f>CX18+CY18</f>
        <v>83</v>
      </c>
      <c r="DA18" s="1">
        <v>74.290000000000006</v>
      </c>
      <c r="DB18" s="18">
        <v>75</v>
      </c>
      <c r="DC18" s="18">
        <v>50</v>
      </c>
      <c r="DD18" s="30">
        <f>AVERAGE(DB18:DC18)</f>
        <v>62.5</v>
      </c>
      <c r="DE18" s="1">
        <v>0</v>
      </c>
      <c r="DF18" s="30">
        <v>85</v>
      </c>
      <c r="DG18" s="1">
        <v>0</v>
      </c>
      <c r="DH18" s="30">
        <v>0</v>
      </c>
      <c r="DI18" s="18">
        <v>0</v>
      </c>
      <c r="DJ18" s="18">
        <v>0</v>
      </c>
      <c r="DK18" s="1"/>
      <c r="DL18" s="15">
        <f>AVERAGE(DA18,DD18:DH18,DK18)</f>
        <v>36.965000000000003</v>
      </c>
      <c r="DM18" s="1">
        <v>33.33</v>
      </c>
      <c r="DN18" s="1">
        <v>33.33</v>
      </c>
      <c r="DO18" s="1">
        <f>MAX(DM18:DN18)</f>
        <v>33.33</v>
      </c>
      <c r="DP18" s="30">
        <v>72.22</v>
      </c>
      <c r="DQ18" s="30">
        <v>0</v>
      </c>
      <c r="DR18" s="30">
        <f>MAX(DP18:DQ18)</f>
        <v>72.22</v>
      </c>
      <c r="DS18" s="1">
        <v>72.22</v>
      </c>
      <c r="DT18" s="1">
        <v>0</v>
      </c>
      <c r="DU18" s="1">
        <f>MAX(DS18:DT18)</f>
        <v>72.22</v>
      </c>
      <c r="DV18" s="30">
        <v>0</v>
      </c>
      <c r="DW18" s="30">
        <v>0</v>
      </c>
      <c r="DX18" s="30"/>
      <c r="DY18" s="15">
        <f>AVERAGE(DO18,DR18,DU18,DX18)</f>
        <v>59.256666666666661</v>
      </c>
      <c r="DZ18" s="1">
        <v>0</v>
      </c>
      <c r="EA18" s="1">
        <v>0</v>
      </c>
      <c r="EB18" s="1">
        <f>MIN(MAX(DZ18:EA18)+0.2*EH18, 100)</f>
        <v>0</v>
      </c>
      <c r="EC18" s="30">
        <v>50</v>
      </c>
      <c r="ED18" s="30">
        <v>0</v>
      </c>
      <c r="EE18" s="30">
        <f>MIN(MAX(EC18:ED18)+0.15*EH18, 100)</f>
        <v>50</v>
      </c>
      <c r="EF18" s="1">
        <v>0</v>
      </c>
      <c r="EG18" s="1">
        <v>0</v>
      </c>
      <c r="EH18" s="1">
        <f>MAX(EF18:EG18)</f>
        <v>0</v>
      </c>
      <c r="EI18" s="15">
        <f>AVERAGE(EB18,EE18,EH18)</f>
        <v>16.666666666666668</v>
      </c>
      <c r="EJ18" s="3">
        <v>0.25</v>
      </c>
      <c r="EK18" s="3">
        <v>0.2</v>
      </c>
      <c r="EL18" s="3">
        <v>0.25</v>
      </c>
      <c r="EM18" s="3">
        <v>0.3</v>
      </c>
      <c r="EN18" s="25">
        <f>MIN(IF(C18="Yes",AQ18+CZ18,0),100)</f>
        <v>86</v>
      </c>
      <c r="EO18" s="25">
        <f>IF(ES18&lt;0,EN18+ES18*-4,EN18)</f>
        <v>86</v>
      </c>
      <c r="EP18" s="25">
        <f>MIN(IF(C18="Yes",AQ18+DL18,0), 100)</f>
        <v>39.965000000000003</v>
      </c>
      <c r="EQ18" s="25">
        <f>MIN(IF(C18="Yes",AQ18+DY18,0),100)</f>
        <v>62.256666666666661</v>
      </c>
      <c r="ER18" s="25">
        <f>MIN(IF(C18="Yes",AQ18+EI18,0), 100)</f>
        <v>19.666666666666668</v>
      </c>
      <c r="ES18" s="26">
        <f>EJ18*EN18+EK18*EP18+EL18*EQ18+EM18*ER18</f>
        <v>50.957166666666666</v>
      </c>
      <c r="ET18" s="26">
        <f>EJ18*EO18+EK18*EP18+EL18*EQ18+EM18*ER18</f>
        <v>50.957166666666666</v>
      </c>
    </row>
    <row r="19" spans="1:150" customFormat="1" x14ac:dyDescent="0.3">
      <c r="A19">
        <v>1402017011</v>
      </c>
      <c r="B19" t="s">
        <v>107</v>
      </c>
      <c r="C19" s="2" t="s">
        <v>108</v>
      </c>
      <c r="D19" s="6"/>
      <c r="E19" s="6">
        <v>1</v>
      </c>
      <c r="F19" s="7">
        <v>1</v>
      </c>
      <c r="G19" s="7"/>
      <c r="H19" s="6">
        <v>1</v>
      </c>
      <c r="I19" s="6">
        <v>1</v>
      </c>
      <c r="J19" s="7"/>
      <c r="K19" s="7"/>
      <c r="L19" s="6">
        <v>1</v>
      </c>
      <c r="M19" s="8"/>
      <c r="N19" s="7"/>
      <c r="O19" s="7"/>
      <c r="P19" s="6"/>
      <c r="Q19" s="8"/>
      <c r="R19" s="7">
        <v>1</v>
      </c>
      <c r="S19" s="7"/>
      <c r="T19" s="6">
        <v>1</v>
      </c>
      <c r="U19" s="16"/>
      <c r="V19" s="7"/>
      <c r="W19" s="7"/>
      <c r="X19" s="6"/>
      <c r="Y19" s="6"/>
      <c r="Z19" s="7"/>
      <c r="AA19" s="7"/>
      <c r="AB19" s="6"/>
      <c r="AC19" s="6"/>
      <c r="AD19" s="7"/>
      <c r="AE19" s="8"/>
      <c r="AF19" s="10">
        <v>14</v>
      </c>
      <c r="AG19" s="10">
        <v>10</v>
      </c>
      <c r="AH19" s="10">
        <f>COUNT(D19:AE19)</f>
        <v>7</v>
      </c>
      <c r="AI19" s="22">
        <f>IF(C19="Yes",(AF19-AH19+(CZ19-50)/AG19)/AF19,0)</f>
        <v>0.57857142857142851</v>
      </c>
      <c r="AJ19" s="11">
        <f>SUM(D19:AE19)</f>
        <v>7</v>
      </c>
      <c r="AK19" s="10">
        <f>MAX(AJ19-AL19-AM19,0)*-1</f>
        <v>0</v>
      </c>
      <c r="AL19" s="10">
        <v>10</v>
      </c>
      <c r="AM19" s="10">
        <v>3</v>
      </c>
      <c r="AN19" s="7">
        <f>AJ19+AK19+AO19</f>
        <v>7</v>
      </c>
      <c r="AO19" s="6"/>
      <c r="AP19" s="3">
        <v>0.5</v>
      </c>
      <c r="AQ19" s="15">
        <f>MIN(AN19,AL19)*AP19</f>
        <v>3.5</v>
      </c>
      <c r="AR19" s="6">
        <v>0</v>
      </c>
      <c r="AS19" s="6">
        <v>0</v>
      </c>
      <c r="AT19" s="6">
        <v>2</v>
      </c>
      <c r="AU19" s="6">
        <v>0</v>
      </c>
      <c r="AV19" s="7"/>
      <c r="AW19" s="7">
        <v>0</v>
      </c>
      <c r="AX19" s="7"/>
      <c r="AY19" s="7">
        <v>0</v>
      </c>
      <c r="AZ19" s="6"/>
      <c r="BA19" s="6">
        <v>3</v>
      </c>
      <c r="BB19" s="6"/>
      <c r="BC19" s="6">
        <v>0</v>
      </c>
      <c r="BD19" s="7"/>
      <c r="BE19" s="7">
        <f>IF(DO19&gt;=70, 5, 0)</f>
        <v>0</v>
      </c>
      <c r="BF19" s="7"/>
      <c r="BG19" s="7"/>
      <c r="BH19" s="7">
        <v>0</v>
      </c>
      <c r="BI19" s="6"/>
      <c r="BJ19" s="6">
        <f>IF(EB19&gt;=70, 6, 0)</f>
        <v>0</v>
      </c>
      <c r="BK19" s="6">
        <v>0</v>
      </c>
      <c r="BL19" s="7">
        <v>0</v>
      </c>
      <c r="BM19" s="7">
        <v>0</v>
      </c>
      <c r="BN19" s="7">
        <v>0</v>
      </c>
      <c r="BO19" s="6"/>
      <c r="BP19" s="6">
        <f>IF(EE19&gt;=70, 6, 0)</f>
        <v>0</v>
      </c>
      <c r="BQ19" s="6">
        <v>0</v>
      </c>
      <c r="BR19" s="7"/>
      <c r="BS19" s="7">
        <v>0</v>
      </c>
      <c r="BT19" s="7">
        <v>0</v>
      </c>
      <c r="BU19" s="6">
        <v>5</v>
      </c>
      <c r="BV19" s="6">
        <v>0</v>
      </c>
      <c r="BW19" s="6">
        <f>IF(DR19&gt;=70, 5, 0)</f>
        <v>0</v>
      </c>
      <c r="BX19" s="6">
        <v>0</v>
      </c>
      <c r="BY19" s="6"/>
      <c r="BZ19" s="6">
        <v>0</v>
      </c>
      <c r="CA19" s="7">
        <v>0</v>
      </c>
      <c r="CB19" s="7">
        <v>0</v>
      </c>
      <c r="CC19" s="7">
        <v>-5</v>
      </c>
      <c r="CD19" s="6">
        <v>0</v>
      </c>
      <c r="CE19" s="6">
        <f>IF(DU19&gt;=70, 5, 0)</f>
        <v>0</v>
      </c>
      <c r="CF19" s="6">
        <v>6</v>
      </c>
      <c r="CG19" s="6">
        <v>0</v>
      </c>
      <c r="CH19" s="6"/>
      <c r="CI19" s="6">
        <v>0</v>
      </c>
      <c r="CJ19" s="7"/>
      <c r="CK19" s="7"/>
      <c r="CL19" s="7"/>
      <c r="CM19" s="6"/>
      <c r="CN19" s="6">
        <f>IF(DX19&gt;=70, 5, 0)</f>
        <v>0</v>
      </c>
      <c r="CO19" s="6"/>
      <c r="CP19" s="6"/>
      <c r="CQ19" s="6"/>
      <c r="CR19" s="7"/>
      <c r="CS19" s="7">
        <f>IF(EH19&gt;=70, 6, 0)</f>
        <v>0</v>
      </c>
      <c r="CT19" s="7"/>
      <c r="CU19" s="6"/>
      <c r="CV19" s="7"/>
      <c r="CW19" s="6"/>
      <c r="CX19" s="10">
        <f>SUM(AR19:CW19)</f>
        <v>11</v>
      </c>
      <c r="CY19" s="10">
        <v>50</v>
      </c>
      <c r="CZ19" s="17">
        <f>CX19+CY19</f>
        <v>61</v>
      </c>
      <c r="DA19" s="1">
        <v>57.14</v>
      </c>
      <c r="DB19" s="18">
        <v>100</v>
      </c>
      <c r="DC19" s="18">
        <v>100</v>
      </c>
      <c r="DD19" s="30">
        <f>AVERAGE(DB19:DC19)</f>
        <v>100</v>
      </c>
      <c r="DE19" s="1">
        <v>90</v>
      </c>
      <c r="DF19" s="30">
        <v>45</v>
      </c>
      <c r="DG19" s="1">
        <v>0</v>
      </c>
      <c r="DH19" s="30">
        <v>0</v>
      </c>
      <c r="DI19" s="18">
        <v>0</v>
      </c>
      <c r="DJ19" s="18">
        <v>0</v>
      </c>
      <c r="DK19" s="1"/>
      <c r="DL19" s="15">
        <f>AVERAGE(DA19,DD19:DH19,DK19)</f>
        <v>48.69</v>
      </c>
      <c r="DM19" s="1">
        <v>53.33</v>
      </c>
      <c r="DN19" s="1">
        <v>66.67</v>
      </c>
      <c r="DO19" s="1">
        <f>MAX(DM19:DN19)</f>
        <v>66.67</v>
      </c>
      <c r="DP19" s="30">
        <v>55.56</v>
      </c>
      <c r="DQ19" s="30">
        <v>0</v>
      </c>
      <c r="DR19" s="30">
        <f>MAX(DP19:DQ19)</f>
        <v>55.56</v>
      </c>
      <c r="DS19" s="1">
        <v>55.56</v>
      </c>
      <c r="DT19" s="1">
        <v>0</v>
      </c>
      <c r="DU19" s="1">
        <f>MAX(DS19:DT19)</f>
        <v>55.56</v>
      </c>
      <c r="DV19" s="30">
        <v>0</v>
      </c>
      <c r="DW19" s="30">
        <v>0</v>
      </c>
      <c r="DX19" s="30"/>
      <c r="DY19" s="15">
        <f>AVERAGE(DO19,DR19,DU19,DX19)</f>
        <v>59.263333333333343</v>
      </c>
      <c r="DZ19" s="1">
        <v>13.33</v>
      </c>
      <c r="EA19" s="1">
        <v>0</v>
      </c>
      <c r="EB19" s="1">
        <f>MIN(MAX(DZ19:EA19)+0.2*EH19, 100)</f>
        <v>13.33</v>
      </c>
      <c r="EC19" s="30">
        <v>58.33</v>
      </c>
      <c r="ED19" s="30">
        <v>0</v>
      </c>
      <c r="EE19" s="30">
        <f>MIN(MAX(EC19:ED19)+0.15*EH19, 100)</f>
        <v>58.33</v>
      </c>
      <c r="EF19" s="1">
        <v>0</v>
      </c>
      <c r="EG19" s="1">
        <v>0</v>
      </c>
      <c r="EH19" s="1">
        <f>MAX(EF19:EG19)</f>
        <v>0</v>
      </c>
      <c r="EI19" s="15">
        <f>AVERAGE(EB19,EE19,EH19)</f>
        <v>23.886666666666667</v>
      </c>
      <c r="EJ19" s="3">
        <v>0.25</v>
      </c>
      <c r="EK19" s="3">
        <v>0.2</v>
      </c>
      <c r="EL19" s="3">
        <v>0.25</v>
      </c>
      <c r="EM19" s="3">
        <v>0.3</v>
      </c>
      <c r="EN19" s="25">
        <f>MIN(IF(C19="Yes",AQ19+CZ19,0),100)</f>
        <v>64.5</v>
      </c>
      <c r="EO19" s="25">
        <f>IF(ES19&lt;0,EN19+ES19*-4,EN19)</f>
        <v>64.5</v>
      </c>
      <c r="EP19" s="25">
        <f>MIN(IF(C19="Yes",AQ19+DL19,0), 100)</f>
        <v>52.19</v>
      </c>
      <c r="EQ19" s="25">
        <f>MIN(IF(C19="Yes",AQ19+DY19,0),100)</f>
        <v>62.763333333333343</v>
      </c>
      <c r="ER19" s="25">
        <f>MIN(IF(C19="Yes",AQ19+EI19,0), 100)</f>
        <v>27.386666666666667</v>
      </c>
      <c r="ES19" s="26">
        <f>EJ19*EN19+EK19*EP19+EL19*EQ19+EM19*ER19</f>
        <v>50.469833333333341</v>
      </c>
      <c r="ET19" s="26">
        <f>EJ19*EO19+EK19*EP19+EL19*EQ19+EM19*ER19</f>
        <v>50.469833333333341</v>
      </c>
    </row>
    <row r="20" spans="1:150" customFormat="1" x14ac:dyDescent="0.3">
      <c r="A20">
        <v>1402017056</v>
      </c>
      <c r="B20" t="s">
        <v>107</v>
      </c>
      <c r="C20" s="2" t="s">
        <v>108</v>
      </c>
      <c r="D20" s="6"/>
      <c r="E20" s="6">
        <v>1</v>
      </c>
      <c r="F20" s="7"/>
      <c r="G20" s="7">
        <v>1</v>
      </c>
      <c r="H20" s="6">
        <v>1</v>
      </c>
      <c r="I20" s="6"/>
      <c r="J20" s="7">
        <v>1</v>
      </c>
      <c r="K20" s="7">
        <v>1</v>
      </c>
      <c r="L20" s="6">
        <v>1</v>
      </c>
      <c r="M20" s="8"/>
      <c r="N20" s="7"/>
      <c r="O20" s="7"/>
      <c r="P20" s="6"/>
      <c r="Q20" s="8"/>
      <c r="R20" s="7">
        <v>1</v>
      </c>
      <c r="S20" s="7">
        <v>1</v>
      </c>
      <c r="T20" s="6">
        <v>1</v>
      </c>
      <c r="U20" s="16"/>
      <c r="V20" s="7"/>
      <c r="W20" s="7"/>
      <c r="X20" s="6"/>
      <c r="Y20" s="6"/>
      <c r="Z20" s="7"/>
      <c r="AA20" s="7"/>
      <c r="AB20" s="6"/>
      <c r="AC20" s="6"/>
      <c r="AD20" s="7"/>
      <c r="AE20" s="8"/>
      <c r="AF20" s="10">
        <v>14</v>
      </c>
      <c r="AG20" s="10">
        <v>10</v>
      </c>
      <c r="AH20" s="10">
        <f>COUNT(D20:AE20)</f>
        <v>9</v>
      </c>
      <c r="AI20" s="22">
        <f>IF(C20="Yes",(AF20-AH20+(CZ20-50)/AG20)/AF20,0)</f>
        <v>0.48571428571428571</v>
      </c>
      <c r="AJ20" s="11">
        <f>SUM(D20:AE20)</f>
        <v>9</v>
      </c>
      <c r="AK20" s="10">
        <f>MAX(AJ20-AL20-AM20,0)*-1</f>
        <v>0</v>
      </c>
      <c r="AL20" s="10">
        <v>10</v>
      </c>
      <c r="AM20" s="10">
        <v>3</v>
      </c>
      <c r="AN20" s="7">
        <f>AJ20+AK20+AO20</f>
        <v>9</v>
      </c>
      <c r="AO20" s="6"/>
      <c r="AP20" s="3">
        <v>0.5</v>
      </c>
      <c r="AQ20" s="15">
        <f>MIN(AN20,AL20)*AP20</f>
        <v>4.5</v>
      </c>
      <c r="AR20" s="6">
        <v>0</v>
      </c>
      <c r="AS20" s="6">
        <v>0</v>
      </c>
      <c r="AT20" s="6">
        <v>4</v>
      </c>
      <c r="AU20" s="6">
        <v>0</v>
      </c>
      <c r="AV20" s="7"/>
      <c r="AW20" s="7">
        <v>0</v>
      </c>
      <c r="AX20" s="7"/>
      <c r="AY20" s="7">
        <v>0</v>
      </c>
      <c r="AZ20" s="6"/>
      <c r="BA20" s="6">
        <v>3</v>
      </c>
      <c r="BB20" s="6"/>
      <c r="BC20" s="6">
        <v>0</v>
      </c>
      <c r="BD20" s="7"/>
      <c r="BE20" s="7">
        <f>IF(DO20&gt;=70, 5, 0)</f>
        <v>5</v>
      </c>
      <c r="BF20" s="7"/>
      <c r="BG20" s="7"/>
      <c r="BH20" s="7">
        <v>0</v>
      </c>
      <c r="BI20" s="6"/>
      <c r="BJ20" s="6">
        <f>IF(EB20&gt;=70, 6, 0)</f>
        <v>0</v>
      </c>
      <c r="BK20" s="6">
        <v>0</v>
      </c>
      <c r="BL20" s="7">
        <v>0</v>
      </c>
      <c r="BM20" s="7">
        <v>-5</v>
      </c>
      <c r="BN20" s="7">
        <v>0</v>
      </c>
      <c r="BO20" s="6"/>
      <c r="BP20" s="6">
        <f>IF(EE20&gt;=70, 6, 0)</f>
        <v>0</v>
      </c>
      <c r="BQ20" s="6">
        <v>0</v>
      </c>
      <c r="BR20" s="7"/>
      <c r="BS20" s="7">
        <v>0</v>
      </c>
      <c r="BT20" s="7">
        <v>0</v>
      </c>
      <c r="BU20" s="6">
        <v>5</v>
      </c>
      <c r="BV20" s="6">
        <v>0</v>
      </c>
      <c r="BW20" s="6">
        <f>IF(DR20&gt;=70, 5, 0)</f>
        <v>0</v>
      </c>
      <c r="BX20" s="6">
        <v>0</v>
      </c>
      <c r="BY20" s="6"/>
      <c r="BZ20" s="6">
        <v>0</v>
      </c>
      <c r="CA20" s="7">
        <v>0</v>
      </c>
      <c r="CB20" s="7">
        <v>0</v>
      </c>
      <c r="CC20" s="7">
        <v>0</v>
      </c>
      <c r="CD20" s="6">
        <v>0</v>
      </c>
      <c r="CE20" s="6">
        <f>IF(DU20&gt;=70, 5, 0)</f>
        <v>0</v>
      </c>
      <c r="CF20" s="6">
        <v>6</v>
      </c>
      <c r="CG20" s="6">
        <v>0</v>
      </c>
      <c r="CH20" s="6"/>
      <c r="CI20" s="6">
        <v>0</v>
      </c>
      <c r="CJ20" s="7"/>
      <c r="CK20" s="7"/>
      <c r="CL20" s="7"/>
      <c r="CM20" s="6"/>
      <c r="CN20" s="6">
        <f>IF(DX20&gt;=70, 5, 0)</f>
        <v>0</v>
      </c>
      <c r="CO20" s="6"/>
      <c r="CP20" s="6"/>
      <c r="CQ20" s="6"/>
      <c r="CR20" s="7"/>
      <c r="CS20" s="7">
        <f>IF(EH20&gt;=70, 6, 0)</f>
        <v>0</v>
      </c>
      <c r="CT20" s="7"/>
      <c r="CU20" s="6"/>
      <c r="CV20" s="7"/>
      <c r="CW20" s="6"/>
      <c r="CX20" s="10">
        <f>SUM(AR20:CW20)</f>
        <v>18</v>
      </c>
      <c r="CY20" s="10">
        <v>50</v>
      </c>
      <c r="CZ20" s="17">
        <f>CX20+CY20</f>
        <v>68</v>
      </c>
      <c r="DA20" s="1">
        <v>71.430000000000007</v>
      </c>
      <c r="DB20" s="18">
        <v>100</v>
      </c>
      <c r="DC20" s="18">
        <v>100</v>
      </c>
      <c r="DD20" s="30">
        <f>AVERAGE(DB20:DC20)</f>
        <v>100</v>
      </c>
      <c r="DE20" s="1">
        <v>100</v>
      </c>
      <c r="DF20" s="30">
        <v>45</v>
      </c>
      <c r="DG20" s="1">
        <v>0</v>
      </c>
      <c r="DH20" s="30">
        <v>0</v>
      </c>
      <c r="DI20" s="18">
        <v>0</v>
      </c>
      <c r="DJ20" s="18">
        <v>0</v>
      </c>
      <c r="DK20" s="1"/>
      <c r="DL20" s="15">
        <f>AVERAGE(DA20,DD20:DH20,DK20)</f>
        <v>52.738333333333337</v>
      </c>
      <c r="DM20" s="1">
        <v>26.67</v>
      </c>
      <c r="DN20" s="1">
        <v>73.33</v>
      </c>
      <c r="DO20" s="1">
        <f>MAX(DM20:DN20)</f>
        <v>73.33</v>
      </c>
      <c r="DP20" s="30">
        <v>38.89</v>
      </c>
      <c r="DQ20" s="30">
        <v>0</v>
      </c>
      <c r="DR20" s="30">
        <f>MAX(DP20:DQ20)</f>
        <v>38.89</v>
      </c>
      <c r="DS20" s="1">
        <v>38.89</v>
      </c>
      <c r="DT20" s="1">
        <v>0</v>
      </c>
      <c r="DU20" s="1">
        <f>MAX(DS20:DT20)</f>
        <v>38.89</v>
      </c>
      <c r="DV20" s="30">
        <v>0</v>
      </c>
      <c r="DW20" s="30">
        <v>0</v>
      </c>
      <c r="DX20" s="30"/>
      <c r="DY20" s="15">
        <f>AVERAGE(DO20,DR20,DU20,DX20)</f>
        <v>50.370000000000005</v>
      </c>
      <c r="DZ20" s="1">
        <v>6.67</v>
      </c>
      <c r="EA20" s="1">
        <v>0</v>
      </c>
      <c r="EB20" s="1">
        <f>MIN(MAX(DZ20:EA20)+0.2*EH20, 100)</f>
        <v>6.67</v>
      </c>
      <c r="EC20" s="30">
        <v>50</v>
      </c>
      <c r="ED20" s="30">
        <v>0</v>
      </c>
      <c r="EE20" s="30">
        <f>MIN(MAX(EC20:ED20)+0.15*EH20, 100)</f>
        <v>50</v>
      </c>
      <c r="EF20" s="1">
        <v>0</v>
      </c>
      <c r="EG20" s="1">
        <v>0</v>
      </c>
      <c r="EH20" s="1">
        <f>MAX(EF20:EG20)</f>
        <v>0</v>
      </c>
      <c r="EI20" s="15">
        <f>AVERAGE(EB20,EE20,EH20)</f>
        <v>18.89</v>
      </c>
      <c r="EJ20" s="3">
        <v>0.25</v>
      </c>
      <c r="EK20" s="3">
        <v>0.2</v>
      </c>
      <c r="EL20" s="3">
        <v>0.25</v>
      </c>
      <c r="EM20" s="3">
        <v>0.3</v>
      </c>
      <c r="EN20" s="25">
        <f>MIN(IF(C20="Yes",AQ20+CZ20,0),100)</f>
        <v>72.5</v>
      </c>
      <c r="EO20" s="25">
        <f>IF(ES20&lt;0,EN20+ES20*-4,EN20)</f>
        <v>72.5</v>
      </c>
      <c r="EP20" s="25">
        <f>MIN(IF(C20="Yes",AQ20+DL20,0), 100)</f>
        <v>57.238333333333337</v>
      </c>
      <c r="EQ20" s="25">
        <f>MIN(IF(C20="Yes",AQ20+DY20,0),100)</f>
        <v>54.870000000000005</v>
      </c>
      <c r="ER20" s="25">
        <f>MIN(IF(C20="Yes",AQ20+EI20,0), 100)</f>
        <v>23.39</v>
      </c>
      <c r="ES20" s="26">
        <f>EJ20*EN20+EK20*EP20+EL20*EQ20+EM20*ER20</f>
        <v>50.307166666666674</v>
      </c>
      <c r="ET20" s="26">
        <f>EJ20*EO20+EK20*EP20+EL20*EQ20+EM20*ER20</f>
        <v>50.307166666666674</v>
      </c>
    </row>
    <row r="21" spans="1:150" customFormat="1" x14ac:dyDescent="0.3">
      <c r="A21">
        <v>1402019091</v>
      </c>
      <c r="B21" t="s">
        <v>105</v>
      </c>
      <c r="C21" s="2" t="s">
        <v>108</v>
      </c>
      <c r="D21" s="6"/>
      <c r="E21" s="6">
        <v>1</v>
      </c>
      <c r="F21" s="7">
        <v>1</v>
      </c>
      <c r="G21" s="7">
        <v>1</v>
      </c>
      <c r="H21" s="6"/>
      <c r="I21" s="6">
        <v>1</v>
      </c>
      <c r="J21" s="7"/>
      <c r="K21" s="7"/>
      <c r="L21" s="6">
        <v>1</v>
      </c>
      <c r="M21" s="8"/>
      <c r="N21" s="7"/>
      <c r="O21" s="7"/>
      <c r="P21" s="6"/>
      <c r="Q21" s="8"/>
      <c r="R21" s="7">
        <v>1</v>
      </c>
      <c r="S21" s="7">
        <v>1</v>
      </c>
      <c r="T21" s="6">
        <v>1</v>
      </c>
      <c r="U21" s="16"/>
      <c r="V21" s="7">
        <v>1</v>
      </c>
      <c r="W21" s="7"/>
      <c r="X21" s="6">
        <v>1</v>
      </c>
      <c r="Y21" s="6"/>
      <c r="Z21" s="7"/>
      <c r="AA21" s="7"/>
      <c r="AB21" s="6"/>
      <c r="AC21" s="6"/>
      <c r="AD21" s="7"/>
      <c r="AE21" s="8"/>
      <c r="AF21" s="10">
        <v>14</v>
      </c>
      <c r="AG21" s="10">
        <v>10</v>
      </c>
      <c r="AH21" s="10">
        <f>COUNT(D21:AE21)</f>
        <v>10</v>
      </c>
      <c r="AI21" s="22">
        <f>IF(C21="Yes",(AF21-AH21+(CZ21-50)/AG21)/AF21,0)</f>
        <v>0.55000000000000004</v>
      </c>
      <c r="AJ21" s="11">
        <f>SUM(D21:AE21)</f>
        <v>10</v>
      </c>
      <c r="AK21" s="10">
        <f>MAX(AJ21-AL21-AM21,0)*-1</f>
        <v>0</v>
      </c>
      <c r="AL21" s="10">
        <v>10</v>
      </c>
      <c r="AM21" s="10">
        <v>3</v>
      </c>
      <c r="AN21" s="7">
        <f>AJ21+AK21+AO21</f>
        <v>10</v>
      </c>
      <c r="AO21" s="6"/>
      <c r="AP21" s="3">
        <v>0.5</v>
      </c>
      <c r="AQ21" s="15">
        <f>MIN(AN21,AL21)*AP21</f>
        <v>5</v>
      </c>
      <c r="AR21" s="6">
        <v>0</v>
      </c>
      <c r="AS21" s="6">
        <v>0</v>
      </c>
      <c r="AT21" s="6">
        <v>6</v>
      </c>
      <c r="AU21" s="6">
        <v>0</v>
      </c>
      <c r="AV21" s="7"/>
      <c r="AW21" s="7">
        <v>0</v>
      </c>
      <c r="AX21" s="7"/>
      <c r="AY21" s="7">
        <v>0</v>
      </c>
      <c r="AZ21" s="6"/>
      <c r="BA21" s="6">
        <v>0</v>
      </c>
      <c r="BB21" s="6"/>
      <c r="BC21" s="6">
        <v>0</v>
      </c>
      <c r="BD21" s="7"/>
      <c r="BE21" s="7">
        <f>IF(DO21&gt;=70, 5, 0)</f>
        <v>0</v>
      </c>
      <c r="BF21" s="7"/>
      <c r="BG21" s="7"/>
      <c r="BH21" s="7">
        <v>0</v>
      </c>
      <c r="BI21" s="6"/>
      <c r="BJ21" s="6">
        <f>IF(EB21&gt;=70, 6, 0)</f>
        <v>0</v>
      </c>
      <c r="BK21" s="6">
        <v>0</v>
      </c>
      <c r="BL21" s="7">
        <v>0</v>
      </c>
      <c r="BM21" s="7">
        <v>0</v>
      </c>
      <c r="BN21" s="7">
        <v>0</v>
      </c>
      <c r="BO21" s="6"/>
      <c r="BP21" s="6">
        <f>IF(EE21&gt;=70, 6, 0)</f>
        <v>0</v>
      </c>
      <c r="BQ21" s="6">
        <v>-5</v>
      </c>
      <c r="BR21" s="7"/>
      <c r="BS21" s="7">
        <v>0</v>
      </c>
      <c r="BT21" s="7">
        <v>0</v>
      </c>
      <c r="BU21" s="6">
        <v>5</v>
      </c>
      <c r="BV21" s="6">
        <v>0</v>
      </c>
      <c r="BW21" s="6">
        <f>IF(DR21&gt;=70, 5, 0)</f>
        <v>0</v>
      </c>
      <c r="BX21" s="6">
        <v>0</v>
      </c>
      <c r="BY21" s="6"/>
      <c r="BZ21" s="6">
        <v>0</v>
      </c>
      <c r="CA21" s="7">
        <v>0</v>
      </c>
      <c r="CB21" s="7">
        <v>0</v>
      </c>
      <c r="CC21" s="7">
        <v>0</v>
      </c>
      <c r="CD21" s="6">
        <v>0</v>
      </c>
      <c r="CE21" s="6">
        <f>IF(DU21&gt;=70, 5, 0)</f>
        <v>0</v>
      </c>
      <c r="CF21" s="6">
        <v>6</v>
      </c>
      <c r="CG21" s="6">
        <v>0</v>
      </c>
      <c r="CH21" s="6"/>
      <c r="CI21" s="6">
        <v>0</v>
      </c>
      <c r="CJ21" s="7"/>
      <c r="CK21" s="7"/>
      <c r="CL21" s="7"/>
      <c r="CM21" s="6"/>
      <c r="CN21" s="6">
        <f>IF(DX21&gt;=70, 5, 0)</f>
        <v>0</v>
      </c>
      <c r="CO21" s="6"/>
      <c r="CP21" s="6"/>
      <c r="CQ21" s="6"/>
      <c r="CR21" s="7"/>
      <c r="CS21" s="7">
        <f>IF(EH21&gt;=70, 6, 0)</f>
        <v>0</v>
      </c>
      <c r="CT21" s="7"/>
      <c r="CU21" s="6">
        <v>20</v>
      </c>
      <c r="CV21" s="7"/>
      <c r="CW21" s="6">
        <v>5</v>
      </c>
      <c r="CX21" s="10">
        <f>SUM(AR21:CW21)</f>
        <v>37</v>
      </c>
      <c r="CY21" s="10">
        <v>50</v>
      </c>
      <c r="CZ21" s="17">
        <f>CX21+CY21</f>
        <v>87</v>
      </c>
      <c r="DA21" s="1">
        <v>91.43</v>
      </c>
      <c r="DB21" s="18">
        <v>100</v>
      </c>
      <c r="DC21" s="18">
        <v>50</v>
      </c>
      <c r="DD21" s="30">
        <f>AVERAGE(DB21:DC21)</f>
        <v>75</v>
      </c>
      <c r="DE21" s="1">
        <v>0</v>
      </c>
      <c r="DF21" s="30">
        <v>85</v>
      </c>
      <c r="DG21" s="1">
        <v>0</v>
      </c>
      <c r="DH21" s="30">
        <v>0</v>
      </c>
      <c r="DI21" s="18">
        <v>0</v>
      </c>
      <c r="DJ21" s="18">
        <v>0</v>
      </c>
      <c r="DK21" s="1"/>
      <c r="DL21" s="15">
        <f>AVERAGE(DA21,DD21:DH21,DK21)</f>
        <v>41.905000000000001</v>
      </c>
      <c r="DM21" s="1">
        <v>20</v>
      </c>
      <c r="DN21" s="1">
        <v>60</v>
      </c>
      <c r="DO21" s="1">
        <f>MAX(DM21:DN21)</f>
        <v>60</v>
      </c>
      <c r="DP21" s="30">
        <v>33.33</v>
      </c>
      <c r="DQ21" s="30">
        <v>0</v>
      </c>
      <c r="DR21" s="30">
        <f>MAX(DP21:DQ21)</f>
        <v>33.33</v>
      </c>
      <c r="DS21" s="1">
        <v>33.33</v>
      </c>
      <c r="DT21" s="1">
        <v>0</v>
      </c>
      <c r="DU21" s="1">
        <f>MAX(DS21:DT21)</f>
        <v>33.33</v>
      </c>
      <c r="DV21" s="30">
        <v>0</v>
      </c>
      <c r="DW21" s="30">
        <v>0</v>
      </c>
      <c r="DX21" s="30"/>
      <c r="DY21" s="15">
        <f>AVERAGE(DO21,DR21,DU21,DX21)</f>
        <v>42.22</v>
      </c>
      <c r="DZ21" s="1">
        <v>20</v>
      </c>
      <c r="EA21" s="1">
        <v>24</v>
      </c>
      <c r="EB21" s="1">
        <f>MIN(MAX(DZ21:EA21)+0.2*EH21, 100)</f>
        <v>24</v>
      </c>
      <c r="EC21" s="30">
        <v>10.42</v>
      </c>
      <c r="ED21" s="30">
        <v>0</v>
      </c>
      <c r="EE21" s="30">
        <f>MIN(MAX(EC21:ED21)+0.15*EH21, 100)</f>
        <v>10.42</v>
      </c>
      <c r="EF21" s="1">
        <v>0</v>
      </c>
      <c r="EG21" s="1">
        <v>0</v>
      </c>
      <c r="EH21" s="1">
        <f>MAX(EF21:EG21)</f>
        <v>0</v>
      </c>
      <c r="EI21" s="15">
        <f>AVERAGE(EB21,EE21,EH21)</f>
        <v>11.473333333333334</v>
      </c>
      <c r="EJ21" s="3">
        <v>0.25</v>
      </c>
      <c r="EK21" s="3">
        <v>0.2</v>
      </c>
      <c r="EL21" s="3">
        <v>0.25</v>
      </c>
      <c r="EM21" s="3">
        <v>0.3</v>
      </c>
      <c r="EN21" s="25">
        <f>MIN(IF(C21="Yes",AQ21+CZ21,0),100)</f>
        <v>92</v>
      </c>
      <c r="EO21" s="25">
        <f>IF(ES21&lt;0,EN21+ES21*-4,EN21)</f>
        <v>92</v>
      </c>
      <c r="EP21" s="25">
        <f>MIN(IF(C21="Yes",AQ21+DL21,0), 100)</f>
        <v>46.905000000000001</v>
      </c>
      <c r="EQ21" s="25">
        <f>MIN(IF(C21="Yes",AQ21+DY21,0),100)</f>
        <v>47.22</v>
      </c>
      <c r="ER21" s="25">
        <f>MIN(IF(C21="Yes",AQ21+EI21,0), 100)</f>
        <v>16.473333333333336</v>
      </c>
      <c r="ES21" s="26">
        <f>EJ21*EN21+EK21*EP21+EL21*EQ21+EM21*ER21</f>
        <v>49.128</v>
      </c>
      <c r="ET21" s="26">
        <f>EJ21*EO21+EK21*EP21+EL21*EQ21+EM21*ER21</f>
        <v>49.128</v>
      </c>
    </row>
    <row r="22" spans="1:150" customFormat="1" x14ac:dyDescent="0.3">
      <c r="A22">
        <v>1402018033</v>
      </c>
      <c r="B22" t="s">
        <v>107</v>
      </c>
      <c r="C22" s="2" t="s">
        <v>108</v>
      </c>
      <c r="D22" s="6"/>
      <c r="E22" s="6"/>
      <c r="F22" s="7">
        <v>1</v>
      </c>
      <c r="G22" s="7">
        <v>1</v>
      </c>
      <c r="H22" s="6">
        <v>1</v>
      </c>
      <c r="I22" s="6"/>
      <c r="J22" s="7">
        <v>1</v>
      </c>
      <c r="K22" s="7"/>
      <c r="L22" s="6">
        <v>1</v>
      </c>
      <c r="M22" s="8"/>
      <c r="N22" s="7"/>
      <c r="O22" s="7"/>
      <c r="P22" s="6"/>
      <c r="Q22" s="8"/>
      <c r="R22" s="7">
        <v>1</v>
      </c>
      <c r="S22" s="7">
        <v>1</v>
      </c>
      <c r="T22" s="6">
        <v>1</v>
      </c>
      <c r="U22" s="16"/>
      <c r="V22" s="7">
        <v>1</v>
      </c>
      <c r="W22" s="7"/>
      <c r="X22" s="6"/>
      <c r="Y22" s="6"/>
      <c r="Z22" s="7"/>
      <c r="AA22" s="7"/>
      <c r="AB22" s="6"/>
      <c r="AC22" s="6"/>
      <c r="AD22" s="7"/>
      <c r="AE22" s="8"/>
      <c r="AF22" s="10">
        <v>14</v>
      </c>
      <c r="AG22" s="10">
        <v>10</v>
      </c>
      <c r="AH22" s="10">
        <f>COUNT(D22:AE22)</f>
        <v>9</v>
      </c>
      <c r="AI22" s="22">
        <f>IF(C22="Yes",(AF22-AH22+(CZ22-50)/AG22)/AF22,0)</f>
        <v>0.62142857142857133</v>
      </c>
      <c r="AJ22" s="11">
        <f>SUM(D22:AE22)</f>
        <v>9</v>
      </c>
      <c r="AK22" s="10">
        <f>MAX(AJ22-AL22-AM22,0)*-1</f>
        <v>0</v>
      </c>
      <c r="AL22" s="10">
        <v>10</v>
      </c>
      <c r="AM22" s="10">
        <v>3</v>
      </c>
      <c r="AN22" s="7">
        <f>AJ22+AK22+AO22</f>
        <v>9</v>
      </c>
      <c r="AO22" s="6"/>
      <c r="AP22" s="3">
        <v>0.5</v>
      </c>
      <c r="AQ22" s="15">
        <f>MIN(AN22,AL22)*AP22</f>
        <v>4.5</v>
      </c>
      <c r="AR22" s="6">
        <v>0</v>
      </c>
      <c r="AS22" s="6">
        <v>0</v>
      </c>
      <c r="AT22" s="6">
        <v>0</v>
      </c>
      <c r="AU22" s="6">
        <v>0</v>
      </c>
      <c r="AV22" s="7">
        <v>-5</v>
      </c>
      <c r="AW22" s="7">
        <v>0</v>
      </c>
      <c r="AX22" s="7"/>
      <c r="AY22" s="7">
        <v>0</v>
      </c>
      <c r="AZ22" s="6"/>
      <c r="BA22" s="6">
        <v>3</v>
      </c>
      <c r="BB22" s="6"/>
      <c r="BC22" s="6">
        <v>-5</v>
      </c>
      <c r="BD22" s="7"/>
      <c r="BE22" s="7">
        <f>IF(DO22&gt;=70, 5, 0)</f>
        <v>0</v>
      </c>
      <c r="BF22" s="7"/>
      <c r="BG22" s="7"/>
      <c r="BH22" s="7">
        <v>0</v>
      </c>
      <c r="BI22" s="6"/>
      <c r="BJ22" s="6">
        <f>IF(EB22&gt;=70, 6, 0)</f>
        <v>0</v>
      </c>
      <c r="BK22" s="6">
        <v>-5</v>
      </c>
      <c r="BL22" s="7">
        <v>0</v>
      </c>
      <c r="BM22" s="7">
        <v>0</v>
      </c>
      <c r="BN22" s="7">
        <v>0</v>
      </c>
      <c r="BO22" s="6">
        <v>13</v>
      </c>
      <c r="BP22" s="6">
        <f>IF(EE22&gt;=70, 6, 0)</f>
        <v>0</v>
      </c>
      <c r="BQ22" s="6">
        <v>0</v>
      </c>
      <c r="BR22" s="7"/>
      <c r="BS22" s="7">
        <v>0</v>
      </c>
      <c r="BT22" s="7">
        <v>0</v>
      </c>
      <c r="BU22" s="6">
        <v>5</v>
      </c>
      <c r="BV22" s="6">
        <v>0</v>
      </c>
      <c r="BW22" s="6">
        <f>IF(DR22&gt;=70, 5, 0)</f>
        <v>0</v>
      </c>
      <c r="BX22" s="6">
        <v>0</v>
      </c>
      <c r="BY22" s="6"/>
      <c r="BZ22" s="6">
        <v>0</v>
      </c>
      <c r="CA22" s="7">
        <v>0</v>
      </c>
      <c r="CB22" s="7">
        <v>0</v>
      </c>
      <c r="CC22" s="7">
        <v>0</v>
      </c>
      <c r="CD22" s="6">
        <v>0</v>
      </c>
      <c r="CE22" s="6">
        <f>IF(DU22&gt;=70, 5, 0)</f>
        <v>0</v>
      </c>
      <c r="CF22" s="6">
        <v>6</v>
      </c>
      <c r="CG22" s="6">
        <v>0</v>
      </c>
      <c r="CH22" s="6"/>
      <c r="CI22" s="6">
        <v>0</v>
      </c>
      <c r="CJ22" s="7"/>
      <c r="CK22" s="7"/>
      <c r="CL22" s="7"/>
      <c r="CM22" s="6"/>
      <c r="CN22" s="6">
        <f>IF(DX22&gt;=70, 5, 0)</f>
        <v>0</v>
      </c>
      <c r="CO22" s="6"/>
      <c r="CP22" s="6"/>
      <c r="CQ22" s="6"/>
      <c r="CR22" s="7"/>
      <c r="CS22" s="7">
        <f>IF(EH22&gt;=70, 6, 0)</f>
        <v>0</v>
      </c>
      <c r="CT22" s="7"/>
      <c r="CU22" s="6">
        <v>20</v>
      </c>
      <c r="CV22" s="7"/>
      <c r="CW22" s="6">
        <f>5</f>
        <v>5</v>
      </c>
      <c r="CX22" s="10">
        <f>SUM(AR22:CW22)</f>
        <v>37</v>
      </c>
      <c r="CY22" s="10">
        <v>50</v>
      </c>
      <c r="CZ22" s="17">
        <f>CX22+CY22</f>
        <v>87</v>
      </c>
      <c r="DA22" s="1">
        <v>62.86</v>
      </c>
      <c r="DB22" s="18">
        <v>50</v>
      </c>
      <c r="DC22" s="18">
        <v>100</v>
      </c>
      <c r="DD22" s="30">
        <f>AVERAGE(DB22:DC22)</f>
        <v>75</v>
      </c>
      <c r="DE22" s="1">
        <v>0</v>
      </c>
      <c r="DF22" s="30">
        <v>85</v>
      </c>
      <c r="DG22" s="1">
        <v>0</v>
      </c>
      <c r="DH22" s="30">
        <v>0</v>
      </c>
      <c r="DI22" s="18">
        <v>0</v>
      </c>
      <c r="DJ22" s="18">
        <v>0</v>
      </c>
      <c r="DK22" s="1"/>
      <c r="DL22" s="15">
        <f>AVERAGE(DA22,DD22:DH22,DK22)</f>
        <v>37.143333333333338</v>
      </c>
      <c r="DM22" s="1">
        <v>26.67</v>
      </c>
      <c r="DN22" s="1">
        <v>53.33</v>
      </c>
      <c r="DO22" s="1">
        <f>MAX(DM22:DN22)</f>
        <v>53.33</v>
      </c>
      <c r="DP22" s="30">
        <v>22.22</v>
      </c>
      <c r="DQ22" s="30">
        <v>0</v>
      </c>
      <c r="DR22" s="30">
        <f>MAX(DP22:DQ22)</f>
        <v>22.22</v>
      </c>
      <c r="DS22" s="1">
        <v>22.22</v>
      </c>
      <c r="DT22" s="1">
        <v>0</v>
      </c>
      <c r="DU22" s="1">
        <f>MAX(DS22:DT22)</f>
        <v>22.22</v>
      </c>
      <c r="DV22" s="30">
        <v>0</v>
      </c>
      <c r="DW22" s="30">
        <v>0</v>
      </c>
      <c r="DX22" s="30"/>
      <c r="DY22" s="15">
        <f>AVERAGE(DO22,DR22,DU22,DX22)</f>
        <v>32.589999999999996</v>
      </c>
      <c r="DZ22" s="1">
        <v>13.33</v>
      </c>
      <c r="EA22" s="1">
        <v>8</v>
      </c>
      <c r="EB22" s="1">
        <f>MIN(MAX(DZ22:EA22)+0.2*EH22, 100)</f>
        <v>13.33</v>
      </c>
      <c r="EC22" s="30">
        <v>58.33</v>
      </c>
      <c r="ED22" s="30">
        <v>0</v>
      </c>
      <c r="EE22" s="30">
        <f>MIN(MAX(EC22:ED22)+0.15*EH22, 100)</f>
        <v>58.33</v>
      </c>
      <c r="EF22" s="1">
        <v>0</v>
      </c>
      <c r="EG22" s="1">
        <v>0</v>
      </c>
      <c r="EH22" s="1">
        <f>MAX(EF22:EG22)</f>
        <v>0</v>
      </c>
      <c r="EI22" s="15">
        <f>AVERAGE(EB22,EE22,EH22)</f>
        <v>23.886666666666667</v>
      </c>
      <c r="EJ22" s="3">
        <v>0.25</v>
      </c>
      <c r="EK22" s="3">
        <v>0.2</v>
      </c>
      <c r="EL22" s="3">
        <v>0.25</v>
      </c>
      <c r="EM22" s="3">
        <v>0.3</v>
      </c>
      <c r="EN22" s="25">
        <f>MIN(IF(C22="Yes",AQ22+CZ22,0),100)</f>
        <v>91.5</v>
      </c>
      <c r="EO22" s="25">
        <f>IF(ES22&lt;0,EN22+ES22*-4,EN22)</f>
        <v>91.5</v>
      </c>
      <c r="EP22" s="25">
        <f>MIN(IF(C22="Yes",AQ22+DL22,0), 100)</f>
        <v>41.643333333333338</v>
      </c>
      <c r="EQ22" s="25">
        <f>MIN(IF(C22="Yes",AQ22+DY22,0),100)</f>
        <v>37.089999999999996</v>
      </c>
      <c r="ER22" s="25">
        <f>MIN(IF(C22="Yes",AQ22+EI22,0), 100)</f>
        <v>28.386666666666667</v>
      </c>
      <c r="ES22" s="26">
        <f>EJ22*EN22+EK22*EP22+EL22*EQ22+EM22*ER22</f>
        <v>48.99216666666667</v>
      </c>
      <c r="ET22" s="26">
        <f>EJ22*EO22+EK22*EP22+EL22*EQ22+EM22*ER22</f>
        <v>48.99216666666667</v>
      </c>
    </row>
    <row r="23" spans="1:150" customFormat="1" x14ac:dyDescent="0.3">
      <c r="A23">
        <v>1402019090</v>
      </c>
      <c r="B23" t="s">
        <v>105</v>
      </c>
      <c r="C23" s="2" t="s">
        <v>108</v>
      </c>
      <c r="D23" s="6">
        <v>1</v>
      </c>
      <c r="E23" s="6">
        <v>1</v>
      </c>
      <c r="F23" s="7">
        <v>1</v>
      </c>
      <c r="G23" s="7">
        <v>1</v>
      </c>
      <c r="H23" s="6"/>
      <c r="I23" s="6"/>
      <c r="J23" s="7"/>
      <c r="K23" s="7"/>
      <c r="L23" s="6"/>
      <c r="M23" s="8"/>
      <c r="N23" s="7"/>
      <c r="O23" s="7"/>
      <c r="P23" s="6"/>
      <c r="Q23" s="8"/>
      <c r="R23" s="7">
        <v>1</v>
      </c>
      <c r="S23" s="7"/>
      <c r="T23" s="6"/>
      <c r="U23" s="16"/>
      <c r="V23" s="7"/>
      <c r="W23" s="7"/>
      <c r="X23" s="6"/>
      <c r="Y23" s="6"/>
      <c r="Z23" s="7"/>
      <c r="AA23" s="7"/>
      <c r="AB23" s="6"/>
      <c r="AC23" s="6"/>
      <c r="AD23" s="7"/>
      <c r="AE23" s="8"/>
      <c r="AF23" s="10">
        <v>14</v>
      </c>
      <c r="AG23" s="10">
        <v>10</v>
      </c>
      <c r="AH23" s="10">
        <f>COUNT(D23:AE23)</f>
        <v>5</v>
      </c>
      <c r="AI23" s="22">
        <f>IF(C23="Yes",(AF23-AH23+(CZ23-50)/AG23)/AF23,0)</f>
        <v>0.83571428571428563</v>
      </c>
      <c r="AJ23" s="11">
        <f>SUM(D23:AE23)</f>
        <v>5</v>
      </c>
      <c r="AK23" s="10">
        <f>MAX(AJ23-AL23-AM23,0)*-1</f>
        <v>0</v>
      </c>
      <c r="AL23" s="10">
        <v>10</v>
      </c>
      <c r="AM23" s="10">
        <v>3</v>
      </c>
      <c r="AN23" s="7">
        <f>AJ23+AK23+AO23</f>
        <v>5</v>
      </c>
      <c r="AO23" s="6"/>
      <c r="AP23" s="3">
        <v>0.5</v>
      </c>
      <c r="AQ23" s="15">
        <f>MIN(AN23,AL23)*AP23</f>
        <v>2.5</v>
      </c>
      <c r="AR23" s="6">
        <v>0</v>
      </c>
      <c r="AS23" s="6">
        <v>0</v>
      </c>
      <c r="AT23" s="6">
        <v>1</v>
      </c>
      <c r="AU23" s="6">
        <v>0</v>
      </c>
      <c r="AV23" s="7"/>
      <c r="AW23" s="7">
        <v>0</v>
      </c>
      <c r="AX23" s="7"/>
      <c r="AY23" s="7">
        <v>0</v>
      </c>
      <c r="AZ23" s="6"/>
      <c r="BA23" s="6">
        <v>0</v>
      </c>
      <c r="BB23" s="6"/>
      <c r="BC23" s="6">
        <v>0</v>
      </c>
      <c r="BD23" s="7"/>
      <c r="BE23" s="7">
        <f>IF(DO23&gt;=70, 5, 0)</f>
        <v>5</v>
      </c>
      <c r="BF23" s="7"/>
      <c r="BG23" s="7"/>
      <c r="BH23" s="7">
        <v>0</v>
      </c>
      <c r="BI23" s="6"/>
      <c r="BJ23" s="6">
        <f>IF(EB23&gt;=70, 6, 0)</f>
        <v>0</v>
      </c>
      <c r="BK23" s="6">
        <v>0</v>
      </c>
      <c r="BL23" s="7">
        <v>0</v>
      </c>
      <c r="BM23" s="7">
        <v>0</v>
      </c>
      <c r="BN23" s="7">
        <v>-5</v>
      </c>
      <c r="BO23" s="6"/>
      <c r="BP23" s="6">
        <f>IF(EE23&gt;=70, 6, 0)</f>
        <v>0</v>
      </c>
      <c r="BQ23" s="6">
        <v>0</v>
      </c>
      <c r="BR23" s="7"/>
      <c r="BS23" s="7">
        <v>0</v>
      </c>
      <c r="BT23" s="7">
        <v>-5</v>
      </c>
      <c r="BU23" s="6">
        <v>5</v>
      </c>
      <c r="BV23" s="6">
        <v>0</v>
      </c>
      <c r="BW23" s="6">
        <f>IF(DR23&gt;=70, 5, 0)</f>
        <v>0</v>
      </c>
      <c r="BX23" s="6">
        <v>0</v>
      </c>
      <c r="BY23" s="6"/>
      <c r="BZ23" s="6">
        <v>0</v>
      </c>
      <c r="CA23" s="7">
        <v>0</v>
      </c>
      <c r="CB23" s="7">
        <v>0</v>
      </c>
      <c r="CC23" s="7">
        <v>-5</v>
      </c>
      <c r="CD23" s="6">
        <v>0</v>
      </c>
      <c r="CE23" s="6">
        <f>IF(DU23&gt;=70, 5, 0)</f>
        <v>0</v>
      </c>
      <c r="CF23" s="6">
        <v>6</v>
      </c>
      <c r="CG23" s="6">
        <v>0</v>
      </c>
      <c r="CH23" s="6"/>
      <c r="CI23" s="6">
        <v>0</v>
      </c>
      <c r="CJ23" s="7"/>
      <c r="CK23" s="7"/>
      <c r="CL23" s="7"/>
      <c r="CM23" s="6"/>
      <c r="CN23" s="6">
        <f>IF(DX23&gt;=70, 5, 0)</f>
        <v>0</v>
      </c>
      <c r="CO23" s="6"/>
      <c r="CP23" s="6"/>
      <c r="CQ23" s="6"/>
      <c r="CR23" s="7"/>
      <c r="CS23" s="7">
        <f>IF(EH23&gt;=70, 6, 0)</f>
        <v>0</v>
      </c>
      <c r="CT23" s="7"/>
      <c r="CU23" s="6">
        <v>20</v>
      </c>
      <c r="CV23" s="7"/>
      <c r="CW23" s="6">
        <v>5</v>
      </c>
      <c r="CX23" s="10">
        <f>SUM(AR23:CW23)</f>
        <v>27</v>
      </c>
      <c r="CY23" s="10">
        <v>50</v>
      </c>
      <c r="CZ23" s="17">
        <f>CX23+CY23</f>
        <v>77</v>
      </c>
      <c r="DA23" s="1">
        <v>88.57</v>
      </c>
      <c r="DB23" s="18">
        <v>100</v>
      </c>
      <c r="DC23" s="18">
        <v>100</v>
      </c>
      <c r="DD23" s="30">
        <f>AVERAGE(DB23:DC23)</f>
        <v>100</v>
      </c>
      <c r="DE23" s="1">
        <v>0</v>
      </c>
      <c r="DF23" s="30">
        <v>75</v>
      </c>
      <c r="DG23" s="1">
        <v>0</v>
      </c>
      <c r="DH23" s="30">
        <v>0</v>
      </c>
      <c r="DI23" s="18">
        <v>0</v>
      </c>
      <c r="DJ23" s="18">
        <v>0</v>
      </c>
      <c r="DK23" s="1"/>
      <c r="DL23" s="15">
        <f>AVERAGE(DA23,DD23:DH23,DK23)</f>
        <v>43.928333333333335</v>
      </c>
      <c r="DM23" s="1">
        <v>66.67</v>
      </c>
      <c r="DN23" s="1">
        <v>73.33</v>
      </c>
      <c r="DO23" s="1">
        <f>MAX(DM23:DN23)</f>
        <v>73.33</v>
      </c>
      <c r="DP23" s="30">
        <v>27.78</v>
      </c>
      <c r="DQ23" s="30">
        <v>0</v>
      </c>
      <c r="DR23" s="30">
        <f>MAX(DP23:DQ23)</f>
        <v>27.78</v>
      </c>
      <c r="DS23" s="1">
        <v>27.78</v>
      </c>
      <c r="DT23" s="1">
        <v>0</v>
      </c>
      <c r="DU23" s="1">
        <f>MAX(DS23:DT23)</f>
        <v>27.78</v>
      </c>
      <c r="DV23" s="30">
        <v>0</v>
      </c>
      <c r="DW23" s="30">
        <v>0</v>
      </c>
      <c r="DX23" s="30"/>
      <c r="DY23" s="15">
        <f>AVERAGE(DO23,DR23,DU23,DX23)</f>
        <v>42.963333333333331</v>
      </c>
      <c r="DZ23" s="1">
        <v>13.33</v>
      </c>
      <c r="EA23" s="1">
        <v>20</v>
      </c>
      <c r="EB23" s="1">
        <f>MIN(MAX(DZ23:EA23)+0.2*EH23, 100)</f>
        <v>20</v>
      </c>
      <c r="EC23" s="30">
        <v>50</v>
      </c>
      <c r="ED23" s="30">
        <v>0</v>
      </c>
      <c r="EE23" s="30">
        <f>MIN(MAX(EC23:ED23)+0.15*EH23, 100)</f>
        <v>50</v>
      </c>
      <c r="EF23" s="1">
        <v>0</v>
      </c>
      <c r="EG23" s="1">
        <v>0</v>
      </c>
      <c r="EH23" s="1">
        <f>MAX(EF23:EG23)</f>
        <v>0</v>
      </c>
      <c r="EI23" s="15">
        <f>AVERAGE(EB23,EE23,EH23)</f>
        <v>23.333333333333332</v>
      </c>
      <c r="EJ23" s="3">
        <v>0.25</v>
      </c>
      <c r="EK23" s="3">
        <v>0.2</v>
      </c>
      <c r="EL23" s="3">
        <v>0.25</v>
      </c>
      <c r="EM23" s="3">
        <v>0.3</v>
      </c>
      <c r="EN23" s="25">
        <f>MIN(IF(C23="Yes",AQ23+CZ23,0),100)</f>
        <v>79.5</v>
      </c>
      <c r="EO23" s="25">
        <f>IF(ES23&lt;0,EN23+ES23*-4,EN23)</f>
        <v>79.5</v>
      </c>
      <c r="EP23" s="25">
        <f>MIN(IF(C23="Yes",AQ23+DL23,0), 100)</f>
        <v>46.428333333333335</v>
      </c>
      <c r="EQ23" s="25">
        <f>MIN(IF(C23="Yes",AQ23+DY23,0),100)</f>
        <v>45.463333333333331</v>
      </c>
      <c r="ER23" s="25">
        <f>MIN(IF(C23="Yes",AQ23+EI23,0), 100)</f>
        <v>25.833333333333332</v>
      </c>
      <c r="ES23" s="26">
        <f>EJ23*EN23+EK23*EP23+EL23*EQ23+EM23*ER23</f>
        <v>48.276499999999999</v>
      </c>
      <c r="ET23" s="26">
        <f>EJ23*EO23+EK23*EP23+EL23*EQ23+EM23*ER23</f>
        <v>48.276499999999999</v>
      </c>
    </row>
    <row r="24" spans="1:150" customFormat="1" x14ac:dyDescent="0.3">
      <c r="A24">
        <v>1402018014</v>
      </c>
      <c r="B24" t="s">
        <v>107</v>
      </c>
      <c r="C24" s="2" t="s">
        <v>108</v>
      </c>
      <c r="D24" s="6">
        <v>1</v>
      </c>
      <c r="E24" s="6">
        <v>1</v>
      </c>
      <c r="F24" s="7"/>
      <c r="G24" s="7"/>
      <c r="H24" s="6"/>
      <c r="I24" s="6"/>
      <c r="J24" s="7"/>
      <c r="K24" s="7">
        <v>1</v>
      </c>
      <c r="L24" s="6"/>
      <c r="M24" s="8"/>
      <c r="N24" s="7"/>
      <c r="O24" s="7"/>
      <c r="P24" s="6">
        <v>1</v>
      </c>
      <c r="Q24" s="8"/>
      <c r="R24" s="7">
        <v>1</v>
      </c>
      <c r="S24" s="7">
        <v>1</v>
      </c>
      <c r="T24" s="6">
        <v>1</v>
      </c>
      <c r="U24" s="16"/>
      <c r="V24" s="7"/>
      <c r="W24" s="7"/>
      <c r="X24" s="6"/>
      <c r="Y24" s="6"/>
      <c r="Z24" s="7"/>
      <c r="AA24" s="7"/>
      <c r="AB24" s="6"/>
      <c r="AC24" s="6"/>
      <c r="AD24" s="7"/>
      <c r="AE24" s="8"/>
      <c r="AF24" s="10">
        <v>14</v>
      </c>
      <c r="AG24" s="10">
        <v>10</v>
      </c>
      <c r="AH24" s="10">
        <f>COUNT(D24:AE24)</f>
        <v>7</v>
      </c>
      <c r="AI24" s="22">
        <f>IF(C24="Yes",(AF24-AH24+(CZ24-50)/AG24)/AF24,0)</f>
        <v>0.5</v>
      </c>
      <c r="AJ24" s="11">
        <f>SUM(D24:AE24)</f>
        <v>7</v>
      </c>
      <c r="AK24" s="10">
        <f>MAX(AJ24-AL24-AM24,0)*-1</f>
        <v>0</v>
      </c>
      <c r="AL24" s="10">
        <v>10</v>
      </c>
      <c r="AM24" s="10">
        <v>3</v>
      </c>
      <c r="AN24" s="7">
        <f>AJ24+AK24+AO24</f>
        <v>7</v>
      </c>
      <c r="AO24" s="6"/>
      <c r="AP24" s="3">
        <v>0.5</v>
      </c>
      <c r="AQ24" s="15">
        <f>MIN(AN24,AL24)*AP24</f>
        <v>3.5</v>
      </c>
      <c r="AR24" s="6">
        <v>0</v>
      </c>
      <c r="AS24" s="6">
        <v>0</v>
      </c>
      <c r="AT24" s="6">
        <v>1</v>
      </c>
      <c r="AU24" s="6">
        <v>0</v>
      </c>
      <c r="AV24" s="7"/>
      <c r="AW24" s="7">
        <v>0</v>
      </c>
      <c r="AX24" s="7"/>
      <c r="AY24" s="7">
        <v>0</v>
      </c>
      <c r="AZ24" s="6"/>
      <c r="BA24" s="6">
        <v>3</v>
      </c>
      <c r="BB24" s="6"/>
      <c r="BC24" s="6">
        <v>0</v>
      </c>
      <c r="BD24" s="7"/>
      <c r="BE24" s="7">
        <f>IF(DO24&gt;=70, 5, 0)</f>
        <v>0</v>
      </c>
      <c r="BF24" s="7"/>
      <c r="BG24" s="7"/>
      <c r="BH24" s="7">
        <v>-5</v>
      </c>
      <c r="BI24" s="6"/>
      <c r="BJ24" s="6">
        <f>IF(EB24&gt;=70, 6, 0)</f>
        <v>0</v>
      </c>
      <c r="BK24" s="6">
        <v>0</v>
      </c>
      <c r="BL24" s="7">
        <v>0</v>
      </c>
      <c r="BM24" s="7">
        <v>0</v>
      </c>
      <c r="BN24" s="7">
        <v>0</v>
      </c>
      <c r="BO24" s="6"/>
      <c r="BP24" s="6">
        <f>IF(EE24&gt;=70, 6, 0)</f>
        <v>0</v>
      </c>
      <c r="BQ24" s="6">
        <v>0</v>
      </c>
      <c r="BR24" s="7"/>
      <c r="BS24" s="7">
        <v>0</v>
      </c>
      <c r="BT24" s="7">
        <v>0</v>
      </c>
      <c r="BU24" s="6">
        <v>5</v>
      </c>
      <c r="BV24" s="6">
        <v>0</v>
      </c>
      <c r="BW24" s="6">
        <f>IF(DR24&gt;=70, 5, 0)</f>
        <v>0</v>
      </c>
      <c r="BX24" s="6">
        <v>-5</v>
      </c>
      <c r="BY24" s="6"/>
      <c r="BZ24" s="6">
        <v>0</v>
      </c>
      <c r="CA24" s="7">
        <v>0</v>
      </c>
      <c r="CB24" s="7">
        <v>0</v>
      </c>
      <c r="CC24" s="7">
        <v>-5</v>
      </c>
      <c r="CD24" s="6">
        <v>0</v>
      </c>
      <c r="CE24" s="6">
        <f>IF(DU24&gt;=70, 5, 0)</f>
        <v>0</v>
      </c>
      <c r="CF24" s="6">
        <v>6</v>
      </c>
      <c r="CG24" s="6">
        <v>0</v>
      </c>
      <c r="CH24" s="6"/>
      <c r="CI24" s="6">
        <v>0</v>
      </c>
      <c r="CJ24" s="7"/>
      <c r="CK24" s="7"/>
      <c r="CL24" s="7"/>
      <c r="CM24" s="6"/>
      <c r="CN24" s="6">
        <f>IF(DX24&gt;=70, 5, 0)</f>
        <v>0</v>
      </c>
      <c r="CO24" s="6"/>
      <c r="CP24" s="6"/>
      <c r="CQ24" s="6"/>
      <c r="CR24" s="7"/>
      <c r="CS24" s="7">
        <f>IF(EH24&gt;=70, 6, 0)</f>
        <v>0</v>
      </c>
      <c r="CT24" s="7"/>
      <c r="CU24" s="6"/>
      <c r="CV24" s="7"/>
      <c r="CW24" s="6"/>
      <c r="CX24" s="10">
        <f>SUM(AR24:CW24)</f>
        <v>0</v>
      </c>
      <c r="CY24" s="10">
        <v>50</v>
      </c>
      <c r="CZ24" s="17">
        <f>CX24+CY24</f>
        <v>50</v>
      </c>
      <c r="DA24" s="1">
        <v>65.709999999999994</v>
      </c>
      <c r="DB24" s="18">
        <v>100</v>
      </c>
      <c r="DC24" s="18">
        <v>100</v>
      </c>
      <c r="DD24" s="30">
        <f>AVERAGE(DB24:DC24)</f>
        <v>100</v>
      </c>
      <c r="DE24" s="1">
        <v>100</v>
      </c>
      <c r="DF24" s="30">
        <v>75</v>
      </c>
      <c r="DG24" s="1">
        <v>0</v>
      </c>
      <c r="DH24" s="30">
        <v>0</v>
      </c>
      <c r="DI24" s="18">
        <v>0</v>
      </c>
      <c r="DJ24" s="18">
        <v>0</v>
      </c>
      <c r="DK24" s="1"/>
      <c r="DL24" s="15">
        <f>AVERAGE(DA24,DD24:DH24,DK24)</f>
        <v>56.784999999999997</v>
      </c>
      <c r="DM24" s="1">
        <v>53.33</v>
      </c>
      <c r="DN24" s="1">
        <v>0</v>
      </c>
      <c r="DO24" s="1">
        <f>MAX(DM24:DN24)</f>
        <v>53.33</v>
      </c>
      <c r="DP24" s="30">
        <v>27.78</v>
      </c>
      <c r="DQ24" s="30">
        <v>0</v>
      </c>
      <c r="DR24" s="30">
        <f>MAX(DP24:DQ24)</f>
        <v>27.78</v>
      </c>
      <c r="DS24" s="1">
        <v>27.78</v>
      </c>
      <c r="DT24" s="1">
        <v>0</v>
      </c>
      <c r="DU24" s="1">
        <f>MAX(DS24:DT24)</f>
        <v>27.78</v>
      </c>
      <c r="DV24" s="30">
        <v>0</v>
      </c>
      <c r="DW24" s="30">
        <v>0</v>
      </c>
      <c r="DX24" s="30"/>
      <c r="DY24" s="15">
        <f>AVERAGE(DO24,DR24,DU24,DX24)</f>
        <v>36.296666666666667</v>
      </c>
      <c r="DZ24" s="1">
        <v>66.67</v>
      </c>
      <c r="EA24" s="1">
        <v>0</v>
      </c>
      <c r="EB24" s="1">
        <f>MIN(MAX(DZ24:EA24)+0.2*EH24, 100)</f>
        <v>66.67</v>
      </c>
      <c r="EC24" s="30">
        <v>50</v>
      </c>
      <c r="ED24" s="30">
        <v>0</v>
      </c>
      <c r="EE24" s="30">
        <f>MIN(MAX(EC24:ED24)+0.15*EH24, 100)</f>
        <v>50</v>
      </c>
      <c r="EF24" s="1">
        <v>0</v>
      </c>
      <c r="EG24" s="1">
        <v>0</v>
      </c>
      <c r="EH24" s="1">
        <f>MAX(EF24:EG24)</f>
        <v>0</v>
      </c>
      <c r="EI24" s="15">
        <f>AVERAGE(EB24,EE24,EH24)</f>
        <v>38.89</v>
      </c>
      <c r="EJ24" s="3">
        <v>0.25</v>
      </c>
      <c r="EK24" s="3">
        <v>0.2</v>
      </c>
      <c r="EL24" s="3">
        <v>0.25</v>
      </c>
      <c r="EM24" s="3">
        <v>0.3</v>
      </c>
      <c r="EN24" s="25">
        <f>MIN(IF(C24="Yes",AQ24+CZ24,0),100)</f>
        <v>53.5</v>
      </c>
      <c r="EO24" s="25">
        <f>IF(ES24&lt;0,EN24+ES24*-4,EN24)</f>
        <v>53.5</v>
      </c>
      <c r="EP24" s="25">
        <f>MIN(IF(C24="Yes",AQ24+DL24,0), 100)</f>
        <v>60.284999999999997</v>
      </c>
      <c r="EQ24" s="25">
        <f>MIN(IF(C24="Yes",AQ24+DY24,0),100)</f>
        <v>39.796666666666667</v>
      </c>
      <c r="ER24" s="25">
        <f>MIN(IF(C24="Yes",AQ24+EI24,0), 100)</f>
        <v>42.39</v>
      </c>
      <c r="ES24" s="26">
        <f>EJ24*EN24+EK24*EP24+EL24*EQ24+EM24*ER24</f>
        <v>48.098166666666671</v>
      </c>
      <c r="ET24" s="26">
        <f>EJ24*EO24+EK24*EP24+EL24*EQ24+EM24*ER24</f>
        <v>48.098166666666671</v>
      </c>
    </row>
    <row r="25" spans="1:150" customFormat="1" x14ac:dyDescent="0.3">
      <c r="A25">
        <v>1402019073</v>
      </c>
      <c r="B25" t="s">
        <v>106</v>
      </c>
      <c r="C25" s="2" t="s">
        <v>108</v>
      </c>
      <c r="D25" s="6">
        <v>1</v>
      </c>
      <c r="E25" s="6"/>
      <c r="F25" s="7">
        <v>1</v>
      </c>
      <c r="G25" s="7">
        <v>1</v>
      </c>
      <c r="H25" s="6">
        <v>1</v>
      </c>
      <c r="I25" s="6"/>
      <c r="J25" s="7"/>
      <c r="K25" s="7"/>
      <c r="L25" s="6"/>
      <c r="M25" s="8"/>
      <c r="N25" s="7"/>
      <c r="O25" s="7"/>
      <c r="P25" s="6"/>
      <c r="Q25" s="8"/>
      <c r="R25" s="7">
        <v>1</v>
      </c>
      <c r="S25" s="7">
        <v>1</v>
      </c>
      <c r="T25" s="6">
        <v>1</v>
      </c>
      <c r="U25" s="16"/>
      <c r="V25" s="7"/>
      <c r="W25" s="7"/>
      <c r="X25" s="6"/>
      <c r="Y25" s="6"/>
      <c r="Z25" s="7"/>
      <c r="AA25" s="7"/>
      <c r="AB25" s="6"/>
      <c r="AC25" s="6"/>
      <c r="AD25" s="7"/>
      <c r="AE25" s="8"/>
      <c r="AF25" s="10">
        <v>14</v>
      </c>
      <c r="AG25" s="10">
        <v>10</v>
      </c>
      <c r="AH25" s="10">
        <f>COUNT(D25:AE25)</f>
        <v>7</v>
      </c>
      <c r="AI25" s="22">
        <f>IF(C25="Yes",(AF25-AH25+(CZ25-50)/AG25)/AF25,0)</f>
        <v>0.65</v>
      </c>
      <c r="AJ25" s="11">
        <f>SUM(D25:AE25)</f>
        <v>7</v>
      </c>
      <c r="AK25" s="10">
        <f>MAX(AJ25-AL25-AM25,0)*-1</f>
        <v>0</v>
      </c>
      <c r="AL25" s="10">
        <v>10</v>
      </c>
      <c r="AM25" s="10">
        <v>3</v>
      </c>
      <c r="AN25" s="7">
        <f>AJ25+AK25+AO25</f>
        <v>7</v>
      </c>
      <c r="AO25" s="6"/>
      <c r="AP25" s="3">
        <v>0.5</v>
      </c>
      <c r="AQ25" s="15">
        <f>MIN(AN25,AL25)*AP25</f>
        <v>3.5</v>
      </c>
      <c r="AR25" s="6">
        <v>0</v>
      </c>
      <c r="AS25" s="6">
        <v>0</v>
      </c>
      <c r="AT25" s="6">
        <v>5</v>
      </c>
      <c r="AU25" s="6">
        <v>0</v>
      </c>
      <c r="AV25" s="7"/>
      <c r="AW25" s="7">
        <v>0</v>
      </c>
      <c r="AX25" s="7"/>
      <c r="AY25" s="7">
        <v>0</v>
      </c>
      <c r="AZ25" s="6"/>
      <c r="BA25" s="6">
        <v>0</v>
      </c>
      <c r="BB25" s="6"/>
      <c r="BC25" s="6">
        <v>0</v>
      </c>
      <c r="BD25" s="7"/>
      <c r="BE25" s="7">
        <f>IF(DO25&gt;=70, 5, 0)</f>
        <v>5</v>
      </c>
      <c r="BF25" s="7"/>
      <c r="BG25" s="7"/>
      <c r="BH25" s="7">
        <v>0</v>
      </c>
      <c r="BI25" s="6"/>
      <c r="BJ25" s="6">
        <f>IF(EB25&gt;=70, 6, 0)</f>
        <v>0</v>
      </c>
      <c r="BK25" s="6">
        <v>0</v>
      </c>
      <c r="BL25" s="7">
        <v>0</v>
      </c>
      <c r="BM25" s="7">
        <v>0</v>
      </c>
      <c r="BN25" s="7">
        <v>0</v>
      </c>
      <c r="BO25" s="6"/>
      <c r="BP25" s="6">
        <f>IF(EE25&gt;=70, 6, 0)</f>
        <v>0</v>
      </c>
      <c r="BQ25" s="6">
        <v>0</v>
      </c>
      <c r="BR25" s="7"/>
      <c r="BS25" s="7">
        <v>0</v>
      </c>
      <c r="BT25" s="7">
        <v>0</v>
      </c>
      <c r="BU25" s="6">
        <v>5</v>
      </c>
      <c r="BV25" s="6">
        <v>0</v>
      </c>
      <c r="BW25" s="6">
        <f>IF(DR25&gt;=70, 5, 0)</f>
        <v>0</v>
      </c>
      <c r="BX25" s="6">
        <v>0</v>
      </c>
      <c r="BY25" s="6"/>
      <c r="BZ25" s="6">
        <v>0</v>
      </c>
      <c r="CA25" s="7">
        <v>0</v>
      </c>
      <c r="CB25" s="7">
        <v>0</v>
      </c>
      <c r="CC25" s="7">
        <v>0</v>
      </c>
      <c r="CD25" s="6">
        <v>0</v>
      </c>
      <c r="CE25" s="6">
        <f>IF(DU25&gt;=70, 5, 0)</f>
        <v>0</v>
      </c>
      <c r="CF25" s="6">
        <v>6</v>
      </c>
      <c r="CG25" s="6">
        <v>0</v>
      </c>
      <c r="CH25" s="6"/>
      <c r="CI25" s="6">
        <v>0</v>
      </c>
      <c r="CJ25" s="7"/>
      <c r="CK25" s="7"/>
      <c r="CL25" s="7"/>
      <c r="CM25" s="6"/>
      <c r="CN25" s="6">
        <f>IF(DX25&gt;=70, 5, 0)</f>
        <v>0</v>
      </c>
      <c r="CO25" s="6"/>
      <c r="CP25" s="6"/>
      <c r="CQ25" s="6"/>
      <c r="CR25" s="7"/>
      <c r="CS25" s="7">
        <f>IF(EH25&gt;=70, 6, 0)</f>
        <v>0</v>
      </c>
      <c r="CT25" s="7"/>
      <c r="CU25" s="6"/>
      <c r="CV25" s="7"/>
      <c r="CW25" s="6"/>
      <c r="CX25" s="10">
        <f>SUM(AR25:CW25)</f>
        <v>21</v>
      </c>
      <c r="CY25" s="10">
        <v>50</v>
      </c>
      <c r="CZ25" s="17">
        <f>CX25+CY25</f>
        <v>71</v>
      </c>
      <c r="DA25" s="1">
        <v>88.57</v>
      </c>
      <c r="DB25" s="18">
        <v>75</v>
      </c>
      <c r="DC25" s="18">
        <v>100</v>
      </c>
      <c r="DD25" s="30">
        <f>AVERAGE(DB25:DC25)</f>
        <v>87.5</v>
      </c>
      <c r="DE25" s="1">
        <v>0</v>
      </c>
      <c r="DF25" s="30">
        <v>75</v>
      </c>
      <c r="DG25" s="1">
        <v>0</v>
      </c>
      <c r="DH25" s="30">
        <v>0</v>
      </c>
      <c r="DI25" s="18">
        <v>0</v>
      </c>
      <c r="DJ25" s="18">
        <v>0</v>
      </c>
      <c r="DK25" s="1"/>
      <c r="DL25" s="15">
        <f>AVERAGE(DA25,DD25:DH25,DK25)</f>
        <v>41.844999999999999</v>
      </c>
      <c r="DM25" s="1">
        <v>53.33</v>
      </c>
      <c r="DN25" s="1">
        <v>80</v>
      </c>
      <c r="DO25" s="1">
        <f>MAX(DM25:DN25)</f>
        <v>80</v>
      </c>
      <c r="DP25" s="30">
        <v>27.78</v>
      </c>
      <c r="DQ25" s="30">
        <v>0</v>
      </c>
      <c r="DR25" s="30">
        <f>MAX(DP25:DQ25)</f>
        <v>27.78</v>
      </c>
      <c r="DS25" s="1">
        <v>27.78</v>
      </c>
      <c r="DT25" s="1">
        <v>0</v>
      </c>
      <c r="DU25" s="1">
        <f>MAX(DS25:DT25)</f>
        <v>27.78</v>
      </c>
      <c r="DV25" s="30">
        <v>0</v>
      </c>
      <c r="DW25" s="30">
        <v>0</v>
      </c>
      <c r="DX25" s="30"/>
      <c r="DY25" s="15">
        <f>AVERAGE(DO25,DR25,DU25,DX25)</f>
        <v>45.186666666666667</v>
      </c>
      <c r="DZ25" s="1">
        <v>20</v>
      </c>
      <c r="EA25" s="1">
        <v>0</v>
      </c>
      <c r="EB25" s="1">
        <f>MIN(MAX(DZ25:EA25)+0.2*EH25, 100)</f>
        <v>20</v>
      </c>
      <c r="EC25" s="30">
        <v>50</v>
      </c>
      <c r="ED25" s="30">
        <v>0</v>
      </c>
      <c r="EE25" s="30">
        <f>MIN(MAX(EC25:ED25)+0.15*EH25, 100)</f>
        <v>50</v>
      </c>
      <c r="EF25" s="1">
        <v>0</v>
      </c>
      <c r="EG25" s="1">
        <v>0</v>
      </c>
      <c r="EH25" s="1">
        <f>MAX(EF25:EG25)</f>
        <v>0</v>
      </c>
      <c r="EI25" s="15">
        <f>AVERAGE(EB25,EE25,EH25)</f>
        <v>23.333333333333332</v>
      </c>
      <c r="EJ25" s="3">
        <v>0.25</v>
      </c>
      <c r="EK25" s="3">
        <v>0.2</v>
      </c>
      <c r="EL25" s="3">
        <v>0.25</v>
      </c>
      <c r="EM25" s="3">
        <v>0.3</v>
      </c>
      <c r="EN25" s="25">
        <f>MIN(IF(C25="Yes",AQ25+CZ25,0),100)</f>
        <v>74.5</v>
      </c>
      <c r="EO25" s="25">
        <f>IF(ES25&lt;0,EN25+ES25*-4,EN25)</f>
        <v>74.5</v>
      </c>
      <c r="EP25" s="25">
        <f>MIN(IF(C25="Yes",AQ25+DL25,0), 100)</f>
        <v>45.344999999999999</v>
      </c>
      <c r="EQ25" s="25">
        <f>MIN(IF(C25="Yes",AQ25+DY25,0),100)</f>
        <v>48.686666666666667</v>
      </c>
      <c r="ER25" s="25">
        <f>MIN(IF(C25="Yes",AQ25+EI25,0), 100)</f>
        <v>26.833333333333332</v>
      </c>
      <c r="ES25" s="26">
        <f>EJ25*EN25+EK25*EP25+EL25*EQ25+EM25*ER25</f>
        <v>47.915666666666667</v>
      </c>
      <c r="ET25" s="26">
        <f>EJ25*EO25+EK25*EP25+EL25*EQ25+EM25*ER25</f>
        <v>47.915666666666667</v>
      </c>
    </row>
    <row r="26" spans="1:150" customFormat="1" x14ac:dyDescent="0.3">
      <c r="A26">
        <v>1402019078</v>
      </c>
      <c r="B26" t="s">
        <v>105</v>
      </c>
      <c r="C26" s="2" t="s">
        <v>108</v>
      </c>
      <c r="D26" s="6"/>
      <c r="E26" s="6"/>
      <c r="F26" s="7">
        <v>1</v>
      </c>
      <c r="G26" s="7"/>
      <c r="H26" s="6">
        <v>1</v>
      </c>
      <c r="I26" s="6">
        <v>1</v>
      </c>
      <c r="J26" s="7">
        <v>1</v>
      </c>
      <c r="K26" s="7">
        <v>1</v>
      </c>
      <c r="L26" s="6"/>
      <c r="M26" s="8"/>
      <c r="N26" s="7"/>
      <c r="O26" s="7"/>
      <c r="P26" s="6"/>
      <c r="Q26" s="8"/>
      <c r="R26" s="7"/>
      <c r="S26" s="7">
        <v>1</v>
      </c>
      <c r="T26" s="6"/>
      <c r="U26" s="16"/>
      <c r="V26" s="7"/>
      <c r="W26" s="7"/>
      <c r="X26" s="6"/>
      <c r="Y26" s="6"/>
      <c r="Z26" s="7"/>
      <c r="AA26" s="7"/>
      <c r="AB26" s="6"/>
      <c r="AC26" s="6"/>
      <c r="AD26" s="7"/>
      <c r="AE26" s="8"/>
      <c r="AF26" s="10">
        <v>14</v>
      </c>
      <c r="AG26" s="10">
        <v>10</v>
      </c>
      <c r="AH26" s="10">
        <f>COUNT(D26:AE26)</f>
        <v>6</v>
      </c>
      <c r="AI26" s="22">
        <f>IF(C26="Yes",(AF26-AH26+(CZ26-50)/AG26)/AF26,0)</f>
        <v>0.6428571428571429</v>
      </c>
      <c r="AJ26" s="11">
        <f>SUM(D26:AE26)</f>
        <v>6</v>
      </c>
      <c r="AK26" s="10">
        <f>MAX(AJ26-AL26-AM26,0)*-1</f>
        <v>0</v>
      </c>
      <c r="AL26" s="10">
        <v>10</v>
      </c>
      <c r="AM26" s="10">
        <v>3</v>
      </c>
      <c r="AN26" s="7">
        <f>AJ26+AK26+AO26</f>
        <v>6</v>
      </c>
      <c r="AO26" s="6"/>
      <c r="AP26" s="3">
        <v>0.5</v>
      </c>
      <c r="AQ26" s="15">
        <f>MIN(AN26,AL26)*AP26</f>
        <v>3</v>
      </c>
      <c r="AR26" s="6">
        <v>0</v>
      </c>
      <c r="AS26" s="6">
        <v>0</v>
      </c>
      <c r="AT26" s="6">
        <v>1</v>
      </c>
      <c r="AU26" s="6">
        <v>0</v>
      </c>
      <c r="AV26" s="7"/>
      <c r="AW26" s="7">
        <v>0</v>
      </c>
      <c r="AX26" s="7"/>
      <c r="AY26" s="7">
        <v>0</v>
      </c>
      <c r="AZ26" s="6"/>
      <c r="BA26" s="6">
        <v>3</v>
      </c>
      <c r="BB26" s="6"/>
      <c r="BC26" s="6">
        <v>0</v>
      </c>
      <c r="BD26" s="7"/>
      <c r="BE26" s="7">
        <f>IF(DO26&gt;=70, 5, 0)</f>
        <v>0</v>
      </c>
      <c r="BF26" s="7"/>
      <c r="BG26" s="7"/>
      <c r="BH26" s="7">
        <v>0</v>
      </c>
      <c r="BI26" s="6"/>
      <c r="BJ26" s="6">
        <f>IF(EB26&gt;=70, 6, 0)</f>
        <v>0</v>
      </c>
      <c r="BK26" s="6">
        <v>-5</v>
      </c>
      <c r="BL26" s="7">
        <v>0</v>
      </c>
      <c r="BM26" s="7">
        <v>0</v>
      </c>
      <c r="BN26" s="7">
        <v>0</v>
      </c>
      <c r="BO26" s="6"/>
      <c r="BP26" s="6">
        <f>IF(EE26&gt;=70, 6, 0)</f>
        <v>0</v>
      </c>
      <c r="BQ26" s="6">
        <v>0</v>
      </c>
      <c r="BR26" s="7"/>
      <c r="BS26" s="7">
        <v>0</v>
      </c>
      <c r="BT26" s="7">
        <v>0</v>
      </c>
      <c r="BU26" s="6">
        <v>5</v>
      </c>
      <c r="BV26" s="6">
        <v>0</v>
      </c>
      <c r="BW26" s="6">
        <f>IF(DR26&gt;=70, 5, 0)</f>
        <v>0</v>
      </c>
      <c r="BX26" s="6">
        <v>0</v>
      </c>
      <c r="BY26" s="6"/>
      <c r="BZ26" s="6">
        <v>0</v>
      </c>
      <c r="CA26" s="7">
        <v>0</v>
      </c>
      <c r="CB26" s="7">
        <v>0</v>
      </c>
      <c r="CC26" s="7">
        <v>0</v>
      </c>
      <c r="CD26" s="6">
        <v>0</v>
      </c>
      <c r="CE26" s="6">
        <f>IF(DU26&gt;=70, 5, 0)</f>
        <v>0</v>
      </c>
      <c r="CF26" s="6">
        <v>6</v>
      </c>
      <c r="CG26" s="6">
        <v>0</v>
      </c>
      <c r="CH26" s="6"/>
      <c r="CI26" s="6">
        <v>0</v>
      </c>
      <c r="CJ26" s="7"/>
      <c r="CK26" s="7"/>
      <c r="CL26" s="7"/>
      <c r="CM26" s="6"/>
      <c r="CN26" s="6">
        <f>IF(DX26&gt;=70, 5, 0)</f>
        <v>0</v>
      </c>
      <c r="CO26" s="6"/>
      <c r="CP26" s="6"/>
      <c r="CQ26" s="6"/>
      <c r="CR26" s="7"/>
      <c r="CS26" s="7">
        <f>IF(EH26&gt;=70, 6, 0)</f>
        <v>0</v>
      </c>
      <c r="CT26" s="7"/>
      <c r="CU26" s="6"/>
      <c r="CV26" s="7"/>
      <c r="CW26" s="6"/>
      <c r="CX26" s="10">
        <f>SUM(AR26:CW26)</f>
        <v>10</v>
      </c>
      <c r="CY26" s="10">
        <v>50</v>
      </c>
      <c r="CZ26" s="17">
        <f>CX26+CY26</f>
        <v>60</v>
      </c>
      <c r="DA26" s="1">
        <v>60</v>
      </c>
      <c r="DB26" s="18">
        <v>100</v>
      </c>
      <c r="DC26" s="18">
        <v>100</v>
      </c>
      <c r="DD26" s="30">
        <f>AVERAGE(DB26:DC26)</f>
        <v>100</v>
      </c>
      <c r="DE26" s="1">
        <v>70</v>
      </c>
      <c r="DF26" s="30">
        <v>100</v>
      </c>
      <c r="DG26" s="1">
        <v>0</v>
      </c>
      <c r="DH26" s="30">
        <v>0</v>
      </c>
      <c r="DI26" s="18">
        <v>0</v>
      </c>
      <c r="DJ26" s="18">
        <v>0</v>
      </c>
      <c r="DK26" s="1"/>
      <c r="DL26" s="15">
        <f>AVERAGE(DA26,DD26:DH26,DK26)</f>
        <v>55</v>
      </c>
      <c r="DM26" s="1">
        <v>66.67</v>
      </c>
      <c r="DN26" s="1">
        <v>66.67</v>
      </c>
      <c r="DO26" s="1">
        <f>MAX(DM26:DN26)</f>
        <v>66.67</v>
      </c>
      <c r="DP26" s="30">
        <v>27.78</v>
      </c>
      <c r="DQ26" s="30">
        <v>0</v>
      </c>
      <c r="DR26" s="30">
        <f>MAX(DP26:DQ26)</f>
        <v>27.78</v>
      </c>
      <c r="DS26" s="1">
        <v>27.78</v>
      </c>
      <c r="DT26" s="1">
        <v>0</v>
      </c>
      <c r="DU26" s="1">
        <f>MAX(DS26:DT26)</f>
        <v>27.78</v>
      </c>
      <c r="DV26" s="30">
        <v>0</v>
      </c>
      <c r="DW26" s="30">
        <v>0</v>
      </c>
      <c r="DX26" s="30"/>
      <c r="DY26" s="15">
        <f>AVERAGE(DO26,DR26,DU26,DX26)</f>
        <v>40.743333333333332</v>
      </c>
      <c r="DZ26" s="1">
        <v>33.33</v>
      </c>
      <c r="EA26" s="1">
        <v>0</v>
      </c>
      <c r="EB26" s="1">
        <f>MIN(MAX(DZ26:EA26)+0.2*EH26, 100)</f>
        <v>33.33</v>
      </c>
      <c r="EC26" s="30">
        <v>50</v>
      </c>
      <c r="ED26" s="30">
        <v>0</v>
      </c>
      <c r="EE26" s="30">
        <f>MIN(MAX(EC26:ED26)+0.15*EH26, 100)</f>
        <v>50</v>
      </c>
      <c r="EF26" s="1">
        <v>0</v>
      </c>
      <c r="EG26" s="1">
        <v>0</v>
      </c>
      <c r="EH26" s="1">
        <f>MAX(EF26:EG26)</f>
        <v>0</v>
      </c>
      <c r="EI26" s="15">
        <f>AVERAGE(EB26,EE26,EH26)</f>
        <v>27.776666666666667</v>
      </c>
      <c r="EJ26" s="3">
        <v>0.25</v>
      </c>
      <c r="EK26" s="3">
        <v>0.2</v>
      </c>
      <c r="EL26" s="3">
        <v>0.25</v>
      </c>
      <c r="EM26" s="3">
        <v>0.3</v>
      </c>
      <c r="EN26" s="25">
        <f>MIN(IF(C26="Yes",AQ26+CZ26,0),100)</f>
        <v>63</v>
      </c>
      <c r="EO26" s="25">
        <f>IF(ES26&lt;0,EN26+ES26*-4,EN26)</f>
        <v>63</v>
      </c>
      <c r="EP26" s="25">
        <f>MIN(IF(C26="Yes",AQ26+DL26,0), 100)</f>
        <v>58</v>
      </c>
      <c r="EQ26" s="25">
        <f>MIN(IF(C26="Yes",AQ26+DY26,0),100)</f>
        <v>43.743333333333332</v>
      </c>
      <c r="ER26" s="25">
        <f>MIN(IF(C26="Yes",AQ26+EI26,0), 100)</f>
        <v>30.776666666666667</v>
      </c>
      <c r="ES26" s="26">
        <f>EJ26*EN26+EK26*EP26+EL26*EQ26+EM26*ER26</f>
        <v>47.518833333333333</v>
      </c>
      <c r="ET26" s="26">
        <f>EJ26*EO26+EK26*EP26+EL26*EQ26+EM26*ER26</f>
        <v>47.518833333333333</v>
      </c>
    </row>
    <row r="27" spans="1:150" customFormat="1" x14ac:dyDescent="0.3">
      <c r="A27">
        <v>1402019067</v>
      </c>
      <c r="B27" t="s">
        <v>105</v>
      </c>
      <c r="C27" s="2" t="s">
        <v>108</v>
      </c>
      <c r="D27" s="6"/>
      <c r="E27" s="6">
        <v>1</v>
      </c>
      <c r="F27" s="7">
        <v>1</v>
      </c>
      <c r="G27" s="7"/>
      <c r="H27" s="6">
        <v>1</v>
      </c>
      <c r="I27" s="6">
        <v>1</v>
      </c>
      <c r="J27" s="7"/>
      <c r="K27" s="7"/>
      <c r="L27" s="6"/>
      <c r="M27" s="8"/>
      <c r="N27" s="7"/>
      <c r="O27" s="7"/>
      <c r="P27" s="6"/>
      <c r="Q27" s="8"/>
      <c r="R27" s="7"/>
      <c r="S27" s="7">
        <v>1</v>
      </c>
      <c r="T27" s="6"/>
      <c r="U27" s="16"/>
      <c r="V27" s="7"/>
      <c r="W27" s="7"/>
      <c r="X27" s="6"/>
      <c r="Y27" s="6"/>
      <c r="Z27" s="7"/>
      <c r="AA27" s="7"/>
      <c r="AB27" s="6"/>
      <c r="AC27" s="6"/>
      <c r="AD27" s="7"/>
      <c r="AE27" s="8"/>
      <c r="AF27" s="10">
        <v>14</v>
      </c>
      <c r="AG27" s="10">
        <v>10</v>
      </c>
      <c r="AH27" s="10">
        <f>COUNT(D27:AE27)</f>
        <v>5</v>
      </c>
      <c r="AI27" s="22">
        <f>IF(C27="Yes",(AF27-AH27+(CZ27-50)/AG27)/AF27,0)</f>
        <v>0.63571428571428579</v>
      </c>
      <c r="AJ27" s="11">
        <f>SUM(D27:AE27)</f>
        <v>5</v>
      </c>
      <c r="AK27" s="10">
        <f>MAX(AJ27-AL27-AM27,0)*-1</f>
        <v>0</v>
      </c>
      <c r="AL27" s="10">
        <v>10</v>
      </c>
      <c r="AM27" s="10">
        <v>3</v>
      </c>
      <c r="AN27" s="7">
        <f>AJ27+AK27+AO27</f>
        <v>5</v>
      </c>
      <c r="AO27" s="6"/>
      <c r="AP27" s="3">
        <v>0.5</v>
      </c>
      <c r="AQ27" s="15">
        <f>MIN(AN27,AL27)*AP27</f>
        <v>2.5</v>
      </c>
      <c r="AR27" s="6">
        <v>0</v>
      </c>
      <c r="AS27" s="6">
        <v>0</v>
      </c>
      <c r="AT27" s="6">
        <v>6</v>
      </c>
      <c r="AU27" s="6">
        <v>0</v>
      </c>
      <c r="AV27" s="7"/>
      <c r="AW27" s="7">
        <v>0</v>
      </c>
      <c r="AX27" s="7"/>
      <c r="AY27" s="7">
        <v>0</v>
      </c>
      <c r="AZ27" s="6"/>
      <c r="BA27" s="6">
        <v>0</v>
      </c>
      <c r="BB27" s="6"/>
      <c r="BC27" s="6">
        <v>0</v>
      </c>
      <c r="BD27" s="7"/>
      <c r="BE27" s="7">
        <f>IF(DO27&gt;=70, 5, 0)</f>
        <v>0</v>
      </c>
      <c r="BF27" s="7"/>
      <c r="BG27" s="7"/>
      <c r="BH27" s="7">
        <v>0</v>
      </c>
      <c r="BI27" s="6"/>
      <c r="BJ27" s="6">
        <f>IF(EB27&gt;=70, 6, 0)</f>
        <v>0</v>
      </c>
      <c r="BK27" s="6">
        <v>0</v>
      </c>
      <c r="BL27" s="7">
        <v>0</v>
      </c>
      <c r="BM27" s="7">
        <v>-5</v>
      </c>
      <c r="BN27" s="7">
        <v>-5</v>
      </c>
      <c r="BO27" s="6">
        <v>2</v>
      </c>
      <c r="BP27" s="6">
        <f>IF(EE27&gt;=70, 6, 0)</f>
        <v>0</v>
      </c>
      <c r="BQ27" s="6">
        <v>-5</v>
      </c>
      <c r="BR27" s="7"/>
      <c r="BS27" s="7">
        <v>0</v>
      </c>
      <c r="BT27" s="7">
        <v>0</v>
      </c>
      <c r="BU27" s="6">
        <v>5</v>
      </c>
      <c r="BV27" s="6">
        <v>0</v>
      </c>
      <c r="BW27" s="6">
        <f>IF(DR27&gt;=70, 5, 0)</f>
        <v>0</v>
      </c>
      <c r="BX27" s="6">
        <v>0</v>
      </c>
      <c r="BY27" s="6"/>
      <c r="BZ27" s="6">
        <v>-5</v>
      </c>
      <c r="CA27" s="7">
        <v>0</v>
      </c>
      <c r="CB27" s="7">
        <v>0</v>
      </c>
      <c r="CC27" s="7">
        <v>0</v>
      </c>
      <c r="CD27" s="6">
        <v>0</v>
      </c>
      <c r="CE27" s="6">
        <f>IF(DU27&gt;=70, 5, 0)</f>
        <v>0</v>
      </c>
      <c r="CF27" s="6">
        <v>6</v>
      </c>
      <c r="CG27" s="6">
        <v>0</v>
      </c>
      <c r="CH27" s="6"/>
      <c r="CI27" s="6">
        <v>0</v>
      </c>
      <c r="CJ27" s="7"/>
      <c r="CK27" s="7"/>
      <c r="CL27" s="7"/>
      <c r="CM27" s="6"/>
      <c r="CN27" s="6">
        <f>IF(DX27&gt;=70, 5, 0)</f>
        <v>0</v>
      </c>
      <c r="CO27" s="6"/>
      <c r="CP27" s="6"/>
      <c r="CQ27" s="6"/>
      <c r="CR27" s="7"/>
      <c r="CS27" s="7">
        <f>IF(EH27&gt;=70, 6, 0)</f>
        <v>0</v>
      </c>
      <c r="CT27" s="7"/>
      <c r="CU27" s="6"/>
      <c r="CV27" s="7"/>
      <c r="CW27" s="6"/>
      <c r="CX27" s="10">
        <f>SUM(AR27:CW27)</f>
        <v>-1</v>
      </c>
      <c r="CY27" s="10">
        <v>50</v>
      </c>
      <c r="CZ27" s="17">
        <f>CX27+CY27</f>
        <v>49</v>
      </c>
      <c r="DA27" s="1">
        <v>80</v>
      </c>
      <c r="DB27" s="18">
        <v>75</v>
      </c>
      <c r="DC27" s="18">
        <v>100</v>
      </c>
      <c r="DD27" s="30">
        <f>AVERAGE(DB27:DC27)</f>
        <v>87.5</v>
      </c>
      <c r="DE27" s="1">
        <v>0</v>
      </c>
      <c r="DF27" s="30">
        <v>100</v>
      </c>
      <c r="DG27" s="1">
        <v>0</v>
      </c>
      <c r="DH27" s="30">
        <v>0</v>
      </c>
      <c r="DI27" s="18">
        <v>0</v>
      </c>
      <c r="DJ27" s="18">
        <v>0</v>
      </c>
      <c r="DK27" s="1"/>
      <c r="DL27" s="15">
        <f>AVERAGE(DA27,DD27:DH27,DK27)</f>
        <v>44.583333333333336</v>
      </c>
      <c r="DM27" s="1">
        <v>33.33</v>
      </c>
      <c r="DN27" s="1">
        <v>66.67</v>
      </c>
      <c r="DO27" s="1">
        <f>MAX(DM27:DN27)</f>
        <v>66.67</v>
      </c>
      <c r="DP27" s="30">
        <v>66.67</v>
      </c>
      <c r="DQ27" s="30">
        <v>0</v>
      </c>
      <c r="DR27" s="30">
        <f>MAX(DP27:DQ27)</f>
        <v>66.67</v>
      </c>
      <c r="DS27" s="1">
        <v>66.67</v>
      </c>
      <c r="DT27" s="1">
        <v>0</v>
      </c>
      <c r="DU27" s="1">
        <f>MAX(DS27:DT27)</f>
        <v>66.67</v>
      </c>
      <c r="DV27" s="30">
        <v>0</v>
      </c>
      <c r="DW27" s="30">
        <v>0</v>
      </c>
      <c r="DX27" s="30"/>
      <c r="DY27" s="15">
        <f>AVERAGE(DO27,DR27,DU27,DX27)</f>
        <v>66.67</v>
      </c>
      <c r="DZ27" s="1">
        <v>6.67</v>
      </c>
      <c r="EA27" s="1">
        <v>0</v>
      </c>
      <c r="EB27" s="1">
        <f>MIN(MAX(DZ27:EA27)+0.2*EH27, 100)</f>
        <v>6.67</v>
      </c>
      <c r="EC27" s="30">
        <v>58.33</v>
      </c>
      <c r="ED27" s="30">
        <v>0</v>
      </c>
      <c r="EE27" s="30">
        <f>MIN(MAX(EC27:ED27)+0.15*EH27, 100)</f>
        <v>58.33</v>
      </c>
      <c r="EF27" s="1">
        <v>0</v>
      </c>
      <c r="EG27" s="1">
        <v>0</v>
      </c>
      <c r="EH27" s="1">
        <f>MAX(EF27:EG27)</f>
        <v>0</v>
      </c>
      <c r="EI27" s="15">
        <f>AVERAGE(EB27,EE27,EH27)</f>
        <v>21.666666666666668</v>
      </c>
      <c r="EJ27" s="3">
        <v>0.25</v>
      </c>
      <c r="EK27" s="3">
        <v>0.2</v>
      </c>
      <c r="EL27" s="3">
        <v>0.25</v>
      </c>
      <c r="EM27" s="3">
        <v>0.3</v>
      </c>
      <c r="EN27" s="25">
        <f>MIN(IF(C27="Yes",AQ27+CZ27,0),100)</f>
        <v>51.5</v>
      </c>
      <c r="EO27" s="25">
        <f>IF(ES27&lt;0,EN27+ES27*-4,EN27)</f>
        <v>51.5</v>
      </c>
      <c r="EP27" s="25">
        <f>MIN(IF(C27="Yes",AQ27+DL27,0), 100)</f>
        <v>47.083333333333336</v>
      </c>
      <c r="EQ27" s="25">
        <f>MIN(IF(C27="Yes",AQ27+DY27,0),100)</f>
        <v>69.17</v>
      </c>
      <c r="ER27" s="25">
        <f>MIN(IF(C27="Yes",AQ27+EI27,0), 100)</f>
        <v>24.166666666666668</v>
      </c>
      <c r="ES27" s="26">
        <f>EJ27*EN27+EK27*EP27+EL27*EQ27+EM27*ER27</f>
        <v>46.834166666666668</v>
      </c>
      <c r="ET27" s="26">
        <f>EJ27*EO27+EK27*EP27+EL27*EQ27+EM27*ER27</f>
        <v>46.834166666666668</v>
      </c>
    </row>
    <row r="28" spans="1:150" customFormat="1" x14ac:dyDescent="0.3">
      <c r="A28">
        <v>1402019123</v>
      </c>
      <c r="B28" t="s">
        <v>105</v>
      </c>
      <c r="C28" s="2" t="s">
        <v>108</v>
      </c>
      <c r="D28" s="6">
        <v>1</v>
      </c>
      <c r="E28" s="6">
        <v>1</v>
      </c>
      <c r="F28" s="7">
        <v>1</v>
      </c>
      <c r="G28" s="7">
        <v>1</v>
      </c>
      <c r="H28" s="6"/>
      <c r="I28" s="6">
        <v>1</v>
      </c>
      <c r="J28" s="7">
        <v>1</v>
      </c>
      <c r="K28" s="7"/>
      <c r="L28" s="6"/>
      <c r="M28" s="8"/>
      <c r="N28" s="7"/>
      <c r="O28" s="7"/>
      <c r="P28" s="6">
        <v>1</v>
      </c>
      <c r="Q28" s="8"/>
      <c r="R28" s="7">
        <v>1</v>
      </c>
      <c r="S28" s="7">
        <v>1</v>
      </c>
      <c r="T28" s="6"/>
      <c r="U28" s="16"/>
      <c r="V28" s="7"/>
      <c r="W28" s="7"/>
      <c r="X28" s="6"/>
      <c r="Y28" s="6"/>
      <c r="Z28" s="7"/>
      <c r="AA28" s="7"/>
      <c r="AB28" s="6"/>
      <c r="AC28" s="6"/>
      <c r="AD28" s="7"/>
      <c r="AE28" s="8"/>
      <c r="AF28" s="10">
        <v>14</v>
      </c>
      <c r="AG28" s="10">
        <v>10</v>
      </c>
      <c r="AH28" s="10">
        <f>COUNT(D28:AE28)</f>
        <v>9</v>
      </c>
      <c r="AI28" s="22">
        <f>IF(C28="Yes",(AF28-AH28+(CZ28-50)/AG28)/AF28,0)</f>
        <v>0.56428571428571428</v>
      </c>
      <c r="AJ28" s="11">
        <f>SUM(D28:AE28)</f>
        <v>9</v>
      </c>
      <c r="AK28" s="10">
        <f>MAX(AJ28-AL28-AM28,0)*-1</f>
        <v>0</v>
      </c>
      <c r="AL28" s="10">
        <v>10</v>
      </c>
      <c r="AM28" s="10">
        <v>3</v>
      </c>
      <c r="AN28" s="7">
        <f>AJ28+AK28+AO28</f>
        <v>9</v>
      </c>
      <c r="AO28" s="6"/>
      <c r="AP28" s="3">
        <v>0.5</v>
      </c>
      <c r="AQ28" s="15">
        <f>MIN(AN28,AL28)*AP28</f>
        <v>4.5</v>
      </c>
      <c r="AR28" s="6">
        <v>0</v>
      </c>
      <c r="AS28" s="6">
        <v>0</v>
      </c>
      <c r="AT28" s="6">
        <v>6</v>
      </c>
      <c r="AU28" s="6">
        <v>0</v>
      </c>
      <c r="AV28" s="7"/>
      <c r="AW28" s="7">
        <v>0</v>
      </c>
      <c r="AX28" s="7"/>
      <c r="AY28" s="7">
        <v>0</v>
      </c>
      <c r="AZ28" s="6"/>
      <c r="BA28" s="6">
        <v>0</v>
      </c>
      <c r="BB28" s="6"/>
      <c r="BC28" s="6">
        <v>0</v>
      </c>
      <c r="BD28" s="7">
        <v>2</v>
      </c>
      <c r="BE28" s="7">
        <f>IF(DO28&gt;=70, 5, 0)</f>
        <v>0</v>
      </c>
      <c r="BF28" s="7"/>
      <c r="BG28" s="7"/>
      <c r="BH28" s="7">
        <v>0</v>
      </c>
      <c r="BI28" s="6"/>
      <c r="BJ28" s="6">
        <f>IF(EB28&gt;=70, 6, 0)</f>
        <v>0</v>
      </c>
      <c r="BK28" s="6">
        <v>0</v>
      </c>
      <c r="BL28" s="7">
        <v>0</v>
      </c>
      <c r="BM28" s="7">
        <v>0</v>
      </c>
      <c r="BN28" s="7">
        <v>0</v>
      </c>
      <c r="BO28" s="6"/>
      <c r="BP28" s="6">
        <f>IF(EE28&gt;=70, 6, 0)</f>
        <v>0</v>
      </c>
      <c r="BQ28" s="6">
        <v>-5</v>
      </c>
      <c r="BR28" s="7"/>
      <c r="BS28" s="7">
        <v>0</v>
      </c>
      <c r="BT28" s="7">
        <v>-5</v>
      </c>
      <c r="BU28" s="6">
        <v>5</v>
      </c>
      <c r="BV28" s="6">
        <v>0</v>
      </c>
      <c r="BW28" s="6">
        <f>IF(DR28&gt;=70, 5, 0)</f>
        <v>0</v>
      </c>
      <c r="BX28" s="6">
        <v>0</v>
      </c>
      <c r="BY28" s="6"/>
      <c r="BZ28" s="6">
        <v>-5</v>
      </c>
      <c r="CA28" s="7">
        <v>0</v>
      </c>
      <c r="CB28" s="7">
        <v>0</v>
      </c>
      <c r="CC28" s="7">
        <v>0</v>
      </c>
      <c r="CD28" s="6">
        <v>0</v>
      </c>
      <c r="CE28" s="6">
        <f>IF(DU28&gt;=70, 5, 0)</f>
        <v>0</v>
      </c>
      <c r="CF28" s="6">
        <v>6</v>
      </c>
      <c r="CG28" s="6">
        <v>0</v>
      </c>
      <c r="CH28" s="6"/>
      <c r="CI28" s="6">
        <v>0</v>
      </c>
      <c r="CJ28" s="7"/>
      <c r="CK28" s="7"/>
      <c r="CL28" s="7"/>
      <c r="CM28" s="6"/>
      <c r="CN28" s="6">
        <f>IF(DX28&gt;=70, 5, 0)</f>
        <v>0</v>
      </c>
      <c r="CO28" s="6"/>
      <c r="CP28" s="6"/>
      <c r="CQ28" s="6"/>
      <c r="CR28" s="7"/>
      <c r="CS28" s="7">
        <f>IF(EH28&gt;=70, 6, 0)</f>
        <v>0</v>
      </c>
      <c r="CT28" s="7"/>
      <c r="CU28" s="6">
        <v>20</v>
      </c>
      <c r="CV28" s="7"/>
      <c r="CW28" s="6">
        <v>5</v>
      </c>
      <c r="CX28" s="10">
        <f>SUM(AR28:CW28)</f>
        <v>29</v>
      </c>
      <c r="CY28" s="10">
        <v>50</v>
      </c>
      <c r="CZ28" s="17">
        <f>CX28+CY28</f>
        <v>79</v>
      </c>
      <c r="DA28" s="1">
        <v>94.29</v>
      </c>
      <c r="DB28" s="18">
        <v>0</v>
      </c>
      <c r="DC28" s="18">
        <v>0</v>
      </c>
      <c r="DD28" s="30">
        <f>AVERAGE(DB28:DC28)</f>
        <v>0</v>
      </c>
      <c r="DE28" s="1">
        <v>0</v>
      </c>
      <c r="DF28" s="30">
        <v>85</v>
      </c>
      <c r="DG28" s="1">
        <v>0</v>
      </c>
      <c r="DH28" s="30">
        <v>0</v>
      </c>
      <c r="DI28" s="18">
        <v>0</v>
      </c>
      <c r="DJ28" s="18">
        <v>0</v>
      </c>
      <c r="DK28" s="1"/>
      <c r="DL28" s="15">
        <f>AVERAGE(DA28,DD28:DH28,DK28)</f>
        <v>29.881666666666671</v>
      </c>
      <c r="DM28" s="1">
        <v>40</v>
      </c>
      <c r="DN28" s="1">
        <v>40</v>
      </c>
      <c r="DO28" s="1">
        <f>MAX(DM28:DN28)</f>
        <v>40</v>
      </c>
      <c r="DP28" s="30">
        <v>44.44</v>
      </c>
      <c r="DQ28" s="30">
        <v>0</v>
      </c>
      <c r="DR28" s="30">
        <f>MAX(DP28:DQ28)</f>
        <v>44.44</v>
      </c>
      <c r="DS28" s="1">
        <v>44.44</v>
      </c>
      <c r="DT28" s="1">
        <v>0</v>
      </c>
      <c r="DU28" s="1">
        <f>MAX(DS28:DT28)</f>
        <v>44.44</v>
      </c>
      <c r="DV28" s="30">
        <v>0</v>
      </c>
      <c r="DW28" s="30">
        <v>0</v>
      </c>
      <c r="DX28" s="30"/>
      <c r="DY28" s="15">
        <f>AVERAGE(DO28,DR28,DU28,DX28)</f>
        <v>42.96</v>
      </c>
      <c r="DZ28" s="1">
        <v>0</v>
      </c>
      <c r="EA28" s="1">
        <v>0</v>
      </c>
      <c r="EB28" s="1">
        <f>MIN(MAX(DZ28:EA28)+0.2*EH28, 100)</f>
        <v>0</v>
      </c>
      <c r="EC28" s="30">
        <v>50</v>
      </c>
      <c r="ED28" s="30">
        <v>0</v>
      </c>
      <c r="EE28" s="30">
        <f>MIN(MAX(EC28:ED28)+0.15*EH28, 100)</f>
        <v>50</v>
      </c>
      <c r="EF28" s="1">
        <v>0</v>
      </c>
      <c r="EG28" s="1">
        <v>0</v>
      </c>
      <c r="EH28" s="1">
        <f>MAX(EF28:EG28)</f>
        <v>0</v>
      </c>
      <c r="EI28" s="15">
        <f>AVERAGE(EB28,EE28,EH28)</f>
        <v>16.666666666666668</v>
      </c>
      <c r="EJ28" s="3">
        <v>0.25</v>
      </c>
      <c r="EK28" s="3">
        <v>0.2</v>
      </c>
      <c r="EL28" s="3">
        <v>0.25</v>
      </c>
      <c r="EM28" s="3">
        <v>0.3</v>
      </c>
      <c r="EN28" s="25">
        <f>MIN(IF(C28="Yes",AQ28+CZ28,0),100)</f>
        <v>83.5</v>
      </c>
      <c r="EO28" s="25">
        <f>IF(ES28&lt;0,EN28+ES28*-4,EN28)</f>
        <v>83.5</v>
      </c>
      <c r="EP28" s="25">
        <f>MIN(IF(C28="Yes",AQ28+DL28,0), 100)</f>
        <v>34.381666666666675</v>
      </c>
      <c r="EQ28" s="25">
        <f>MIN(IF(C28="Yes",AQ28+DY28,0),100)</f>
        <v>47.46</v>
      </c>
      <c r="ER28" s="25">
        <f>MIN(IF(C28="Yes",AQ28+EI28,0), 100)</f>
        <v>21.166666666666668</v>
      </c>
      <c r="ES28" s="26">
        <f>EJ28*EN28+EK28*EP28+EL28*EQ28+EM28*ER28</f>
        <v>45.966333333333338</v>
      </c>
      <c r="ET28" s="26">
        <f>EJ28*EO28+EK28*EP28+EL28*EQ28+EM28*ER28</f>
        <v>45.966333333333338</v>
      </c>
    </row>
    <row r="29" spans="1:150" customFormat="1" x14ac:dyDescent="0.3">
      <c r="A29">
        <v>1402017029</v>
      </c>
      <c r="B29" t="s">
        <v>107</v>
      </c>
      <c r="C29" s="2" t="s">
        <v>108</v>
      </c>
      <c r="D29" s="6"/>
      <c r="E29" s="6"/>
      <c r="F29" s="7">
        <v>1</v>
      </c>
      <c r="G29" s="7"/>
      <c r="H29" s="6"/>
      <c r="I29" s="6">
        <v>1</v>
      </c>
      <c r="J29" s="7"/>
      <c r="K29" s="7"/>
      <c r="L29" s="6">
        <v>1</v>
      </c>
      <c r="M29" s="8"/>
      <c r="N29" s="7"/>
      <c r="O29" s="7"/>
      <c r="P29" s="6"/>
      <c r="Q29" s="8"/>
      <c r="R29" s="7">
        <v>1</v>
      </c>
      <c r="S29" s="7"/>
      <c r="T29" s="6">
        <v>1</v>
      </c>
      <c r="U29" s="16"/>
      <c r="V29" s="7"/>
      <c r="W29" s="7"/>
      <c r="X29" s="6"/>
      <c r="Y29" s="6"/>
      <c r="Z29" s="7"/>
      <c r="AA29" s="7"/>
      <c r="AB29" s="6"/>
      <c r="AC29" s="6"/>
      <c r="AD29" s="7"/>
      <c r="AE29" s="8"/>
      <c r="AF29" s="10">
        <v>14</v>
      </c>
      <c r="AG29" s="10">
        <v>10</v>
      </c>
      <c r="AH29" s="10">
        <f>COUNT(D29:AE29)</f>
        <v>5</v>
      </c>
      <c r="AI29" s="22">
        <f>IF(C29="Yes",(AF29-AH29+(CZ29-50)/AG29)/AF29,0)</f>
        <v>0.76428571428571423</v>
      </c>
      <c r="AJ29" s="11">
        <f>SUM(D29:AE29)</f>
        <v>5</v>
      </c>
      <c r="AK29" s="10">
        <f>MAX(AJ29-AL29-AM29,0)*-1</f>
        <v>0</v>
      </c>
      <c r="AL29" s="10">
        <v>10</v>
      </c>
      <c r="AM29" s="10">
        <v>3</v>
      </c>
      <c r="AN29" s="7">
        <f>AJ29+AK29+AO29</f>
        <v>5</v>
      </c>
      <c r="AO29" s="6"/>
      <c r="AP29" s="3">
        <v>0.5</v>
      </c>
      <c r="AQ29" s="15">
        <f>MIN(AN29,AL29)*AP29</f>
        <v>2.5</v>
      </c>
      <c r="AR29" s="6">
        <v>0</v>
      </c>
      <c r="AS29" s="6">
        <v>0</v>
      </c>
      <c r="AT29" s="6">
        <v>3</v>
      </c>
      <c r="AU29" s="6">
        <v>0</v>
      </c>
      <c r="AV29" s="7"/>
      <c r="AW29" s="7">
        <v>0</v>
      </c>
      <c r="AX29" s="7"/>
      <c r="AY29" s="7">
        <v>0</v>
      </c>
      <c r="AZ29" s="6"/>
      <c r="BA29" s="6">
        <v>3</v>
      </c>
      <c r="BB29" s="6"/>
      <c r="BC29" s="6">
        <v>0</v>
      </c>
      <c r="BD29" s="7"/>
      <c r="BE29" s="7">
        <f>IF(DO29&gt;=70, 5, 0)</f>
        <v>0</v>
      </c>
      <c r="BF29" s="7"/>
      <c r="BG29" s="7"/>
      <c r="BH29" s="7">
        <v>0</v>
      </c>
      <c r="BI29" s="6"/>
      <c r="BJ29" s="6">
        <f>IF(EB29&gt;=70, 6, 0)</f>
        <v>0</v>
      </c>
      <c r="BK29" s="6">
        <v>0</v>
      </c>
      <c r="BL29" s="7">
        <v>0</v>
      </c>
      <c r="BM29" s="7">
        <v>0</v>
      </c>
      <c r="BN29" s="7">
        <v>0</v>
      </c>
      <c r="BO29" s="6"/>
      <c r="BP29" s="6">
        <f>IF(EE29&gt;=70, 6, 0)</f>
        <v>0</v>
      </c>
      <c r="BQ29" s="6">
        <v>0</v>
      </c>
      <c r="BR29" s="7"/>
      <c r="BS29" s="7">
        <v>0</v>
      </c>
      <c r="BT29" s="7">
        <v>0</v>
      </c>
      <c r="BU29" s="6">
        <v>5</v>
      </c>
      <c r="BV29" s="6">
        <v>0</v>
      </c>
      <c r="BW29" s="6">
        <f>IF(DR29&gt;=70, 5, 0)</f>
        <v>0</v>
      </c>
      <c r="BX29" s="6">
        <v>0</v>
      </c>
      <c r="BY29" s="6"/>
      <c r="BZ29" s="6">
        <v>0</v>
      </c>
      <c r="CA29" s="7">
        <v>0</v>
      </c>
      <c r="CB29" s="7">
        <v>0</v>
      </c>
      <c r="CC29" s="7">
        <v>0</v>
      </c>
      <c r="CD29" s="6">
        <v>0</v>
      </c>
      <c r="CE29" s="6">
        <f>IF(DU29&gt;=70, 5, 0)</f>
        <v>0</v>
      </c>
      <c r="CF29" s="6">
        <v>6</v>
      </c>
      <c r="CG29" s="6">
        <v>0</v>
      </c>
      <c r="CH29" s="6"/>
      <c r="CI29" s="6">
        <v>0</v>
      </c>
      <c r="CJ29" s="7"/>
      <c r="CK29" s="7"/>
      <c r="CL29" s="7"/>
      <c r="CM29" s="6"/>
      <c r="CN29" s="6">
        <f>IF(DX29&gt;=70, 5, 0)</f>
        <v>0</v>
      </c>
      <c r="CO29" s="6"/>
      <c r="CP29" s="6"/>
      <c r="CQ29" s="6"/>
      <c r="CR29" s="7"/>
      <c r="CS29" s="7">
        <f>IF(EH29&gt;=70, 6, 0)</f>
        <v>0</v>
      </c>
      <c r="CT29" s="7"/>
      <c r="CU29" s="6"/>
      <c r="CV29" s="7"/>
      <c r="CW29" s="6"/>
      <c r="CX29" s="10">
        <f>SUM(AR29:CW29)</f>
        <v>17</v>
      </c>
      <c r="CY29" s="10">
        <v>50</v>
      </c>
      <c r="CZ29" s="17">
        <f>CX29+CY29</f>
        <v>67</v>
      </c>
      <c r="DA29" s="1">
        <v>77.14</v>
      </c>
      <c r="DB29" s="18">
        <v>100</v>
      </c>
      <c r="DC29" s="18">
        <v>100</v>
      </c>
      <c r="DD29" s="30">
        <f>AVERAGE(DB29:DC29)</f>
        <v>100</v>
      </c>
      <c r="DE29" s="1">
        <v>100</v>
      </c>
      <c r="DF29" s="30">
        <v>60</v>
      </c>
      <c r="DG29" s="1">
        <v>0</v>
      </c>
      <c r="DH29" s="30">
        <v>0</v>
      </c>
      <c r="DI29" s="18">
        <v>0</v>
      </c>
      <c r="DJ29" s="18">
        <v>0</v>
      </c>
      <c r="DK29" s="1"/>
      <c r="DL29" s="15">
        <f>AVERAGE(DA29,DD29:DH29,DK29)</f>
        <v>56.19</v>
      </c>
      <c r="DM29" s="1">
        <v>53.33</v>
      </c>
      <c r="DN29" s="1">
        <v>53.33</v>
      </c>
      <c r="DO29" s="1">
        <f>MAX(DM29:DN29)</f>
        <v>53.33</v>
      </c>
      <c r="DP29" s="30">
        <v>16.670000000000002</v>
      </c>
      <c r="DQ29" s="30">
        <v>0</v>
      </c>
      <c r="DR29" s="30">
        <f>MAX(DP29:DQ29)</f>
        <v>16.670000000000002</v>
      </c>
      <c r="DS29" s="1">
        <v>16.670000000000002</v>
      </c>
      <c r="DT29" s="1">
        <v>0</v>
      </c>
      <c r="DU29" s="1">
        <f>MAX(DS29:DT29)</f>
        <v>16.670000000000002</v>
      </c>
      <c r="DV29" s="30">
        <v>0</v>
      </c>
      <c r="DW29" s="30">
        <v>0</v>
      </c>
      <c r="DX29" s="30"/>
      <c r="DY29" s="15">
        <f>AVERAGE(DO29,DR29,DU29,DX29)</f>
        <v>28.89</v>
      </c>
      <c r="DZ29" s="1">
        <v>13.33</v>
      </c>
      <c r="EA29" s="1">
        <v>0</v>
      </c>
      <c r="EB29" s="1">
        <f>MIN(MAX(DZ29:EA29)+0.2*EH29, 100)</f>
        <v>13.33</v>
      </c>
      <c r="EC29" s="30">
        <v>58.33</v>
      </c>
      <c r="ED29" s="30">
        <v>0</v>
      </c>
      <c r="EE29" s="30">
        <f>MIN(MAX(EC29:ED29)+0.15*EH29, 100)</f>
        <v>58.33</v>
      </c>
      <c r="EF29" s="1">
        <v>0</v>
      </c>
      <c r="EG29" s="1">
        <v>0</v>
      </c>
      <c r="EH29" s="1">
        <f>MAX(EF29:EG29)</f>
        <v>0</v>
      </c>
      <c r="EI29" s="15">
        <f>AVERAGE(EB29,EE29,EH29)</f>
        <v>23.886666666666667</v>
      </c>
      <c r="EJ29" s="3">
        <v>0.25</v>
      </c>
      <c r="EK29" s="3">
        <v>0.2</v>
      </c>
      <c r="EL29" s="3">
        <v>0.25</v>
      </c>
      <c r="EM29" s="3">
        <v>0.3</v>
      </c>
      <c r="EN29" s="25">
        <f>MIN(IF(C29="Yes",AQ29+CZ29,0),100)</f>
        <v>69.5</v>
      </c>
      <c r="EO29" s="25">
        <f>IF(ES29&lt;0,EN29+ES29*-4,EN29)</f>
        <v>69.5</v>
      </c>
      <c r="EP29" s="25">
        <f>MIN(IF(C29="Yes",AQ29+DL29,0), 100)</f>
        <v>58.69</v>
      </c>
      <c r="EQ29" s="25">
        <f>MIN(IF(C29="Yes",AQ29+DY29,0),100)</f>
        <v>31.39</v>
      </c>
      <c r="ER29" s="25">
        <f>MIN(IF(C29="Yes",AQ29+EI29,0), 100)</f>
        <v>26.386666666666667</v>
      </c>
      <c r="ES29" s="26">
        <f>EJ29*EN29+EK29*EP29+EL29*EQ29+EM29*ER29</f>
        <v>44.876499999999993</v>
      </c>
      <c r="ET29" s="26">
        <f>EJ29*EO29+EK29*EP29+EL29*EQ29+EM29*ER29</f>
        <v>44.876499999999993</v>
      </c>
    </row>
    <row r="30" spans="1:150" customFormat="1" x14ac:dyDescent="0.3">
      <c r="A30">
        <v>1402019079</v>
      </c>
      <c r="B30" t="s">
        <v>105</v>
      </c>
      <c r="C30" s="2" t="s">
        <v>108</v>
      </c>
      <c r="D30" s="6">
        <v>1</v>
      </c>
      <c r="E30" s="6"/>
      <c r="F30" s="7">
        <v>1</v>
      </c>
      <c r="G30" s="7"/>
      <c r="H30" s="6"/>
      <c r="I30" s="6"/>
      <c r="J30" s="7"/>
      <c r="K30" s="7"/>
      <c r="L30" s="6"/>
      <c r="M30" s="8"/>
      <c r="N30" s="7"/>
      <c r="O30" s="7"/>
      <c r="P30" s="6"/>
      <c r="Q30" s="8"/>
      <c r="R30" s="7">
        <v>0</v>
      </c>
      <c r="S30" s="7"/>
      <c r="T30" s="6"/>
      <c r="U30" s="16"/>
      <c r="V30" s="7"/>
      <c r="W30" s="7"/>
      <c r="X30" s="6"/>
      <c r="Y30" s="6"/>
      <c r="Z30" s="7"/>
      <c r="AA30" s="7"/>
      <c r="AB30" s="6"/>
      <c r="AC30" s="6"/>
      <c r="AD30" s="7"/>
      <c r="AE30" s="8"/>
      <c r="AF30" s="10">
        <v>14</v>
      </c>
      <c r="AG30" s="10">
        <v>10</v>
      </c>
      <c r="AH30" s="10">
        <f>COUNT(D30:AE30)</f>
        <v>3</v>
      </c>
      <c r="AI30" s="22">
        <f>IF(C30="Yes",(AF30-AH30+(CZ30-50)/AG30)/AF30,0)</f>
        <v>0.91428571428571437</v>
      </c>
      <c r="AJ30" s="11">
        <f>SUM(D30:AE30)</f>
        <v>2</v>
      </c>
      <c r="AK30" s="10">
        <f>MAX(AJ30-AL30-AM30,0)*-1</f>
        <v>0</v>
      </c>
      <c r="AL30" s="10">
        <v>10</v>
      </c>
      <c r="AM30" s="10">
        <v>3</v>
      </c>
      <c r="AN30" s="7">
        <f>AJ30+AK30+AO30</f>
        <v>2</v>
      </c>
      <c r="AO30" s="6"/>
      <c r="AP30" s="3">
        <v>0.5</v>
      </c>
      <c r="AQ30" s="15">
        <f>MIN(AN30,AL30)*AP30</f>
        <v>1</v>
      </c>
      <c r="AR30" s="6">
        <v>0</v>
      </c>
      <c r="AS30" s="6">
        <v>0</v>
      </c>
      <c r="AT30" s="6">
        <v>7</v>
      </c>
      <c r="AU30" s="6">
        <v>0</v>
      </c>
      <c r="AV30" s="7"/>
      <c r="AW30" s="7">
        <v>0</v>
      </c>
      <c r="AX30" s="7"/>
      <c r="AY30" s="7">
        <v>0</v>
      </c>
      <c r="AZ30" s="6"/>
      <c r="BA30" s="6">
        <v>0</v>
      </c>
      <c r="BB30" s="6"/>
      <c r="BC30" s="6">
        <v>0</v>
      </c>
      <c r="BD30" s="7"/>
      <c r="BE30" s="7">
        <f>IF(DO30&gt;=70, 5, 0)</f>
        <v>5</v>
      </c>
      <c r="BF30" s="7"/>
      <c r="BG30" s="7"/>
      <c r="BH30" s="7">
        <v>0</v>
      </c>
      <c r="BI30" s="6"/>
      <c r="BJ30" s="6">
        <f>IF(EB30&gt;=70, 6, 0)</f>
        <v>0</v>
      </c>
      <c r="BK30" s="6">
        <v>0</v>
      </c>
      <c r="BL30" s="7">
        <v>0</v>
      </c>
      <c r="BM30" s="7">
        <v>-5</v>
      </c>
      <c r="BN30" s="7">
        <v>0</v>
      </c>
      <c r="BO30" s="6"/>
      <c r="BP30" s="6">
        <f>IF(EE30&gt;=70, 6, 0)</f>
        <v>0</v>
      </c>
      <c r="BQ30" s="6">
        <v>0</v>
      </c>
      <c r="BR30" s="7"/>
      <c r="BS30" s="7">
        <v>0</v>
      </c>
      <c r="BT30" s="7">
        <v>0</v>
      </c>
      <c r="BU30" s="6">
        <v>5</v>
      </c>
      <c r="BV30" s="6">
        <v>0</v>
      </c>
      <c r="BW30" s="6">
        <f>IF(DR30&gt;=70, 5, 0)</f>
        <v>0</v>
      </c>
      <c r="BX30" s="6">
        <v>0</v>
      </c>
      <c r="BY30" s="6"/>
      <c r="BZ30" s="6">
        <v>0</v>
      </c>
      <c r="CA30" s="7">
        <v>0</v>
      </c>
      <c r="CB30" s="7">
        <v>0</v>
      </c>
      <c r="CC30" s="7">
        <v>0</v>
      </c>
      <c r="CD30" s="6">
        <v>0</v>
      </c>
      <c r="CE30" s="6">
        <f>IF(DU30&gt;=70, 5, 0)</f>
        <v>0</v>
      </c>
      <c r="CF30" s="6">
        <v>6</v>
      </c>
      <c r="CG30" s="6">
        <v>0</v>
      </c>
      <c r="CH30" s="6"/>
      <c r="CI30" s="6">
        <v>0</v>
      </c>
      <c r="CJ30" s="7"/>
      <c r="CK30" s="7"/>
      <c r="CL30" s="7"/>
      <c r="CM30" s="6"/>
      <c r="CN30" s="6">
        <f>IF(DX30&gt;=70, 5, 0)</f>
        <v>0</v>
      </c>
      <c r="CO30" s="6"/>
      <c r="CP30" s="6"/>
      <c r="CQ30" s="6"/>
      <c r="CR30" s="7"/>
      <c r="CS30" s="7">
        <f>IF(EH30&gt;=70, 6, 0)</f>
        <v>0</v>
      </c>
      <c r="CT30" s="7"/>
      <c r="CU30" s="6"/>
      <c r="CV30" s="7"/>
      <c r="CW30" s="6"/>
      <c r="CX30" s="10">
        <f>SUM(AR30:CW30)</f>
        <v>18</v>
      </c>
      <c r="CY30" s="10">
        <v>50</v>
      </c>
      <c r="CZ30" s="17">
        <f>CX30+CY30</f>
        <v>68</v>
      </c>
      <c r="DA30" s="1">
        <v>88.57</v>
      </c>
      <c r="DB30" s="18">
        <v>100</v>
      </c>
      <c r="DC30" s="18">
        <v>100</v>
      </c>
      <c r="DD30" s="30">
        <f>AVERAGE(DB30:DC30)</f>
        <v>100</v>
      </c>
      <c r="DE30" s="1">
        <v>0</v>
      </c>
      <c r="DF30" s="30">
        <v>60</v>
      </c>
      <c r="DG30" s="1">
        <v>0</v>
      </c>
      <c r="DH30" s="30">
        <v>0</v>
      </c>
      <c r="DI30" s="18">
        <v>0</v>
      </c>
      <c r="DJ30" s="18">
        <v>0</v>
      </c>
      <c r="DK30" s="1"/>
      <c r="DL30" s="15">
        <f>AVERAGE(DA30,DD30:DH30,DK30)</f>
        <v>41.428333333333335</v>
      </c>
      <c r="DM30" s="1">
        <v>53.33</v>
      </c>
      <c r="DN30" s="1">
        <v>80</v>
      </c>
      <c r="DO30" s="1">
        <f>MAX(DM30:DN30)</f>
        <v>80</v>
      </c>
      <c r="DP30" s="30">
        <v>27.78</v>
      </c>
      <c r="DQ30" s="30">
        <v>0</v>
      </c>
      <c r="DR30" s="30">
        <f>MAX(DP30:DQ30)</f>
        <v>27.78</v>
      </c>
      <c r="DS30" s="1">
        <v>27.78</v>
      </c>
      <c r="DT30" s="1">
        <v>0</v>
      </c>
      <c r="DU30" s="1">
        <f>MAX(DS30:DT30)</f>
        <v>27.78</v>
      </c>
      <c r="DV30" s="30">
        <v>0</v>
      </c>
      <c r="DW30" s="30">
        <v>0</v>
      </c>
      <c r="DX30" s="30"/>
      <c r="DY30" s="15">
        <f>AVERAGE(DO30,DR30,DU30,DX30)</f>
        <v>45.186666666666667</v>
      </c>
      <c r="DZ30" s="1">
        <v>13.33</v>
      </c>
      <c r="EA30" s="1">
        <v>0</v>
      </c>
      <c r="EB30" s="1">
        <f>MIN(MAX(DZ30:EA30)+0.2*EH30, 100)</f>
        <v>13.33</v>
      </c>
      <c r="EC30" s="30">
        <v>58.33</v>
      </c>
      <c r="ED30" s="30">
        <v>0</v>
      </c>
      <c r="EE30" s="30">
        <f>MIN(MAX(EC30:ED30)+0.15*EH30, 100)</f>
        <v>58.33</v>
      </c>
      <c r="EF30" s="1">
        <v>0</v>
      </c>
      <c r="EG30" s="1">
        <v>0</v>
      </c>
      <c r="EH30" s="1">
        <f>MAX(EF30:EG30)</f>
        <v>0</v>
      </c>
      <c r="EI30" s="15">
        <f>AVERAGE(EB30,EE30,EH30)</f>
        <v>23.886666666666667</v>
      </c>
      <c r="EJ30" s="3">
        <v>0.25</v>
      </c>
      <c r="EK30" s="3">
        <v>0.2</v>
      </c>
      <c r="EL30" s="3">
        <v>0.25</v>
      </c>
      <c r="EM30" s="3">
        <v>0.3</v>
      </c>
      <c r="EN30" s="25">
        <f>MIN(IF(C30="Yes",AQ30+CZ30,0),100)</f>
        <v>69</v>
      </c>
      <c r="EO30" s="25">
        <f>IF(ES30&lt;0,EN30+ES30*-4,EN30)</f>
        <v>69</v>
      </c>
      <c r="EP30" s="25">
        <f>MIN(IF(C30="Yes",AQ30+DL30,0), 100)</f>
        <v>42.428333333333335</v>
      </c>
      <c r="EQ30" s="25">
        <f>MIN(IF(C30="Yes",AQ30+DY30,0),100)</f>
        <v>46.186666666666667</v>
      </c>
      <c r="ER30" s="25">
        <f>MIN(IF(C30="Yes",AQ30+EI30,0), 100)</f>
        <v>24.886666666666667</v>
      </c>
      <c r="ES30" s="26">
        <f>EJ30*EN30+EK30*EP30+EL30*EQ30+EM30*ER30</f>
        <v>44.748333333333335</v>
      </c>
      <c r="ET30" s="26">
        <f>EJ30*EO30+EK30*EP30+EL30*EQ30+EM30*ER30</f>
        <v>44.748333333333335</v>
      </c>
    </row>
    <row r="31" spans="1:150" customFormat="1" x14ac:dyDescent="0.3">
      <c r="A31">
        <v>1402019066</v>
      </c>
      <c r="B31" t="s">
        <v>105</v>
      </c>
      <c r="C31" s="2" t="s">
        <v>108</v>
      </c>
      <c r="D31" s="6"/>
      <c r="E31" s="6"/>
      <c r="F31" s="7"/>
      <c r="G31" s="7"/>
      <c r="H31" s="6">
        <v>0</v>
      </c>
      <c r="I31" s="6"/>
      <c r="J31" s="7">
        <v>1</v>
      </c>
      <c r="K31" s="7"/>
      <c r="L31" s="6"/>
      <c r="M31" s="8"/>
      <c r="N31" s="7"/>
      <c r="O31" s="7"/>
      <c r="P31" s="6"/>
      <c r="Q31" s="8"/>
      <c r="R31" s="7">
        <v>0</v>
      </c>
      <c r="S31" s="7"/>
      <c r="T31" s="6"/>
      <c r="U31" s="16"/>
      <c r="V31" s="7">
        <v>1</v>
      </c>
      <c r="W31" s="7"/>
      <c r="X31" s="6"/>
      <c r="Y31" s="6"/>
      <c r="Z31" s="7"/>
      <c r="AA31" s="7"/>
      <c r="AB31" s="6"/>
      <c r="AC31" s="6"/>
      <c r="AD31" s="7"/>
      <c r="AE31" s="8"/>
      <c r="AF31" s="10">
        <v>14</v>
      </c>
      <c r="AG31" s="10">
        <v>10</v>
      </c>
      <c r="AH31" s="10">
        <f>COUNT(D31:AE31)</f>
        <v>4</v>
      </c>
      <c r="AI31" s="22">
        <f>IF(C31="Yes",(AF31-AH31+(CZ31-50)/AG31)/AF31,0)</f>
        <v>0.80714285714285716</v>
      </c>
      <c r="AJ31" s="11">
        <f>SUM(D31:AE31)</f>
        <v>2</v>
      </c>
      <c r="AK31" s="10">
        <f>MAX(AJ31-AL31-AM31,0)*-1</f>
        <v>0</v>
      </c>
      <c r="AL31" s="10">
        <v>10</v>
      </c>
      <c r="AM31" s="10">
        <v>3</v>
      </c>
      <c r="AN31" s="7">
        <f>AJ31+AK31+AO31</f>
        <v>2</v>
      </c>
      <c r="AO31" s="6"/>
      <c r="AP31" s="3">
        <v>0.5</v>
      </c>
      <c r="AQ31" s="15">
        <f>MIN(AN31,AL31)*AP31</f>
        <v>1</v>
      </c>
      <c r="AR31" s="6">
        <v>0</v>
      </c>
      <c r="AS31" s="6">
        <v>0</v>
      </c>
      <c r="AT31" s="6">
        <v>4</v>
      </c>
      <c r="AU31" s="6">
        <v>0</v>
      </c>
      <c r="AV31" s="7"/>
      <c r="AW31" s="7">
        <v>0</v>
      </c>
      <c r="AX31" s="7"/>
      <c r="AY31" s="7">
        <v>0</v>
      </c>
      <c r="AZ31" s="6"/>
      <c r="BA31" s="6">
        <v>3</v>
      </c>
      <c r="BB31" s="6"/>
      <c r="BC31" s="6">
        <v>0</v>
      </c>
      <c r="BD31" s="7"/>
      <c r="BE31" s="7">
        <f>IF(DO31&gt;=70, 5, 0)</f>
        <v>0</v>
      </c>
      <c r="BF31" s="7"/>
      <c r="BG31" s="7"/>
      <c r="BH31" s="7">
        <v>0</v>
      </c>
      <c r="BI31" s="6"/>
      <c r="BJ31" s="6">
        <f>IF(EB31&gt;=70, 6, 0)</f>
        <v>0</v>
      </c>
      <c r="BK31" s="6">
        <v>0</v>
      </c>
      <c r="BL31" s="7">
        <v>0</v>
      </c>
      <c r="BM31" s="7">
        <v>0</v>
      </c>
      <c r="BN31" s="7">
        <v>0</v>
      </c>
      <c r="BO31" s="6"/>
      <c r="BP31" s="6">
        <f>IF(EE31&gt;=70, 6, 0)</f>
        <v>0</v>
      </c>
      <c r="BQ31" s="6">
        <v>0</v>
      </c>
      <c r="BR31" s="7"/>
      <c r="BS31" s="7">
        <v>0</v>
      </c>
      <c r="BT31" s="7">
        <v>0</v>
      </c>
      <c r="BU31" s="6">
        <v>5</v>
      </c>
      <c r="BV31" s="6">
        <v>0</v>
      </c>
      <c r="BW31" s="6">
        <f>IF(DR31&gt;=70, 5, 0)</f>
        <v>0</v>
      </c>
      <c r="BX31" s="6">
        <v>0</v>
      </c>
      <c r="BY31" s="6"/>
      <c r="BZ31" s="6">
        <v>-5</v>
      </c>
      <c r="CA31" s="7">
        <v>0</v>
      </c>
      <c r="CB31" s="7">
        <v>0</v>
      </c>
      <c r="CC31" s="7">
        <v>0</v>
      </c>
      <c r="CD31" s="6">
        <v>0</v>
      </c>
      <c r="CE31" s="6">
        <f>IF(DU31&gt;=70, 5, 0)</f>
        <v>0</v>
      </c>
      <c r="CF31" s="6">
        <v>6</v>
      </c>
      <c r="CG31" s="6">
        <v>0</v>
      </c>
      <c r="CH31" s="6"/>
      <c r="CI31" s="6">
        <v>0</v>
      </c>
      <c r="CJ31" s="7"/>
      <c r="CK31" s="7"/>
      <c r="CL31" s="7"/>
      <c r="CM31" s="6"/>
      <c r="CN31" s="6">
        <f>IF(DX31&gt;=70, 5, 0)</f>
        <v>0</v>
      </c>
      <c r="CO31" s="6"/>
      <c r="CP31" s="6"/>
      <c r="CQ31" s="6"/>
      <c r="CR31" s="7"/>
      <c r="CS31" s="7">
        <f>IF(EH31&gt;=70, 6, 0)</f>
        <v>0</v>
      </c>
      <c r="CT31" s="7"/>
      <c r="CU31" s="6"/>
      <c r="CV31" s="7"/>
      <c r="CW31" s="6"/>
      <c r="CX31" s="10">
        <f>SUM(AR31:CW31)</f>
        <v>13</v>
      </c>
      <c r="CY31" s="10">
        <v>50</v>
      </c>
      <c r="CZ31" s="17">
        <f>CX31+CY31</f>
        <v>63</v>
      </c>
      <c r="DA31" s="1">
        <v>82.86</v>
      </c>
      <c r="DB31" s="18">
        <v>75</v>
      </c>
      <c r="DC31" s="18">
        <v>100</v>
      </c>
      <c r="DD31" s="30">
        <f>AVERAGE(DB31:DC31)</f>
        <v>87.5</v>
      </c>
      <c r="DE31" s="1">
        <v>0</v>
      </c>
      <c r="DF31" s="30">
        <v>100</v>
      </c>
      <c r="DG31" s="1">
        <v>0</v>
      </c>
      <c r="DH31" s="30">
        <v>0</v>
      </c>
      <c r="DI31" s="18">
        <v>0</v>
      </c>
      <c r="DJ31" s="18">
        <v>0</v>
      </c>
      <c r="DK31" s="1"/>
      <c r="DL31" s="15">
        <f>AVERAGE(DA31,DD31:DH31,DK31)</f>
        <v>45.06</v>
      </c>
      <c r="DM31" s="1">
        <v>60</v>
      </c>
      <c r="DN31" s="1">
        <v>46.67</v>
      </c>
      <c r="DO31" s="1">
        <f>MAX(DM31:DN31)</f>
        <v>60</v>
      </c>
      <c r="DP31" s="30">
        <v>44.44</v>
      </c>
      <c r="DQ31" s="30">
        <v>0</v>
      </c>
      <c r="DR31" s="30">
        <f>MAX(DP31:DQ31)</f>
        <v>44.44</v>
      </c>
      <c r="DS31" s="1">
        <v>44.44</v>
      </c>
      <c r="DT31" s="1">
        <v>0</v>
      </c>
      <c r="DU31" s="1">
        <f>MAX(DS31:DT31)</f>
        <v>44.44</v>
      </c>
      <c r="DV31" s="30">
        <v>0</v>
      </c>
      <c r="DW31" s="30">
        <v>0</v>
      </c>
      <c r="DX31" s="30"/>
      <c r="DY31" s="15">
        <f>AVERAGE(DO31,DR31,DU31,DX31)</f>
        <v>49.626666666666665</v>
      </c>
      <c r="DZ31" s="1">
        <v>6.67</v>
      </c>
      <c r="EA31" s="1">
        <v>0</v>
      </c>
      <c r="EB31" s="1">
        <f>MIN(MAX(DZ31:EA31)+0.2*EH31, 100)</f>
        <v>6.67</v>
      </c>
      <c r="EC31" s="30">
        <v>58.33</v>
      </c>
      <c r="ED31" s="30">
        <v>0</v>
      </c>
      <c r="EE31" s="30">
        <f>MIN(MAX(EC31:ED31)+0.15*EH31, 100)</f>
        <v>58.33</v>
      </c>
      <c r="EF31" s="1">
        <v>0</v>
      </c>
      <c r="EG31" s="1">
        <v>0</v>
      </c>
      <c r="EH31" s="1">
        <f>MAX(EF31:EG31)</f>
        <v>0</v>
      </c>
      <c r="EI31" s="15">
        <f>AVERAGE(EB31,EE31,EH31)</f>
        <v>21.666666666666668</v>
      </c>
      <c r="EJ31" s="3">
        <v>0.25</v>
      </c>
      <c r="EK31" s="3">
        <v>0.2</v>
      </c>
      <c r="EL31" s="3">
        <v>0.25</v>
      </c>
      <c r="EM31" s="3">
        <v>0.3</v>
      </c>
      <c r="EN31" s="25">
        <f>MIN(IF(C31="Yes",AQ31+CZ31,0),100)</f>
        <v>64</v>
      </c>
      <c r="EO31" s="25">
        <f>IF(ES31&lt;0,EN31+ES31*-4,EN31)</f>
        <v>64</v>
      </c>
      <c r="EP31" s="25">
        <f>MIN(IF(C31="Yes",AQ31+DL31,0), 100)</f>
        <v>46.06</v>
      </c>
      <c r="EQ31" s="25">
        <f>MIN(IF(C31="Yes",AQ31+DY31,0),100)</f>
        <v>50.626666666666665</v>
      </c>
      <c r="ER31" s="25">
        <f>MIN(IF(C31="Yes",AQ31+EI31,0), 100)</f>
        <v>22.666666666666668</v>
      </c>
      <c r="ES31" s="26">
        <f>EJ31*EN31+EK31*EP31+EL31*EQ31+EM31*ER31</f>
        <v>44.668666666666667</v>
      </c>
      <c r="ET31" s="26">
        <f>EJ31*EO31+EK31*EP31+EL31*EQ31+EM31*ER31</f>
        <v>44.668666666666667</v>
      </c>
    </row>
    <row r="32" spans="1:150" customFormat="1" x14ac:dyDescent="0.3">
      <c r="A32">
        <v>1402018013</v>
      </c>
      <c r="B32" t="s">
        <v>107</v>
      </c>
      <c r="C32" s="2" t="s">
        <v>108</v>
      </c>
      <c r="D32" s="6">
        <v>1</v>
      </c>
      <c r="E32" s="6">
        <v>1</v>
      </c>
      <c r="F32" s="7">
        <v>1</v>
      </c>
      <c r="G32" s="7">
        <v>1</v>
      </c>
      <c r="H32" s="6"/>
      <c r="I32" s="6">
        <v>1</v>
      </c>
      <c r="J32" s="7">
        <v>1</v>
      </c>
      <c r="K32" s="7">
        <v>1</v>
      </c>
      <c r="L32" s="6"/>
      <c r="M32" s="8"/>
      <c r="N32" s="7"/>
      <c r="O32" s="7"/>
      <c r="P32" s="6"/>
      <c r="Q32" s="8"/>
      <c r="R32" s="7"/>
      <c r="S32" s="7">
        <v>1</v>
      </c>
      <c r="T32" s="6"/>
      <c r="U32" s="6"/>
      <c r="V32" s="7"/>
      <c r="W32" s="7"/>
      <c r="X32" s="6"/>
      <c r="Y32" s="6"/>
      <c r="Z32" s="7"/>
      <c r="AA32" s="7"/>
      <c r="AB32" s="6"/>
      <c r="AC32" s="6"/>
      <c r="AD32" s="7"/>
      <c r="AE32" s="8"/>
      <c r="AF32" s="10">
        <v>14</v>
      </c>
      <c r="AG32" s="10">
        <v>10</v>
      </c>
      <c r="AH32" s="10">
        <f>COUNT(D32:AE32)</f>
        <v>8</v>
      </c>
      <c r="AI32" s="22">
        <f>IF(C32="Yes",(AF32-AH32+(CZ32-50)/AG32)/AF32,0)</f>
        <v>0.65</v>
      </c>
      <c r="AJ32" s="11">
        <f>SUM(D32:AE32)</f>
        <v>8</v>
      </c>
      <c r="AK32" s="10">
        <f>MAX(AJ32-AL32-AM32,0)*-1</f>
        <v>0</v>
      </c>
      <c r="AL32" s="10">
        <v>10</v>
      </c>
      <c r="AM32" s="10">
        <v>3</v>
      </c>
      <c r="AN32" s="7">
        <f>AJ32+AK32+AO32</f>
        <v>8</v>
      </c>
      <c r="AO32" s="6"/>
      <c r="AP32" s="3">
        <v>0.5</v>
      </c>
      <c r="AQ32" s="15">
        <f>MIN(AN32,AL32)*AP32</f>
        <v>4</v>
      </c>
      <c r="AR32" s="6">
        <v>0</v>
      </c>
      <c r="AS32" s="6">
        <v>0</v>
      </c>
      <c r="AT32" s="6">
        <v>2</v>
      </c>
      <c r="AU32" s="6">
        <v>0</v>
      </c>
      <c r="AV32" s="7"/>
      <c r="AW32" s="7">
        <v>0</v>
      </c>
      <c r="AX32" s="7"/>
      <c r="AY32" s="7">
        <v>0</v>
      </c>
      <c r="AZ32" s="6"/>
      <c r="BA32" s="6">
        <v>3</v>
      </c>
      <c r="BB32" s="6"/>
      <c r="BC32" s="6">
        <v>0</v>
      </c>
      <c r="BD32" s="7"/>
      <c r="BE32" s="7">
        <f>IF(DO32&gt;=70, 5, 0)</f>
        <v>0</v>
      </c>
      <c r="BF32" s="7"/>
      <c r="BG32" s="7"/>
      <c r="BH32" s="7">
        <v>0</v>
      </c>
      <c r="BI32" s="6"/>
      <c r="BJ32" s="6">
        <f>IF(EB32&gt;=70, 6, 0)</f>
        <v>0</v>
      </c>
      <c r="BK32" s="6">
        <v>0</v>
      </c>
      <c r="BL32" s="7">
        <v>0</v>
      </c>
      <c r="BM32" s="7">
        <v>0</v>
      </c>
      <c r="BN32" s="7">
        <v>0</v>
      </c>
      <c r="BO32" s="6"/>
      <c r="BP32" s="6">
        <f>IF(EE32&gt;=70, 6, 0)</f>
        <v>0</v>
      </c>
      <c r="BQ32" s="6">
        <v>0</v>
      </c>
      <c r="BR32" s="7"/>
      <c r="BS32" s="7">
        <v>0</v>
      </c>
      <c r="BT32" s="7">
        <v>0</v>
      </c>
      <c r="BU32" s="6"/>
      <c r="BV32" s="6">
        <v>0</v>
      </c>
      <c r="BW32" s="6">
        <f>IF(DR32&gt;=70, 5, 0)</f>
        <v>0</v>
      </c>
      <c r="BX32" s="6">
        <v>0</v>
      </c>
      <c r="BY32" s="6"/>
      <c r="BZ32" s="6">
        <v>0</v>
      </c>
      <c r="CA32" s="7">
        <v>0</v>
      </c>
      <c r="CB32" s="7">
        <v>0</v>
      </c>
      <c r="CC32" s="7">
        <v>0</v>
      </c>
      <c r="CD32" s="6">
        <v>0</v>
      </c>
      <c r="CE32" s="6">
        <f>IF(DU32&gt;=70, 5, 0)</f>
        <v>0</v>
      </c>
      <c r="CF32" s="6">
        <v>6</v>
      </c>
      <c r="CG32" s="6">
        <v>0</v>
      </c>
      <c r="CH32" s="6"/>
      <c r="CI32" s="6">
        <v>0</v>
      </c>
      <c r="CJ32" s="7"/>
      <c r="CK32" s="7"/>
      <c r="CL32" s="7"/>
      <c r="CM32" s="6"/>
      <c r="CN32" s="6">
        <f>IF(DX32&gt;=70, 5, 0)</f>
        <v>0</v>
      </c>
      <c r="CO32" s="6"/>
      <c r="CP32" s="6"/>
      <c r="CQ32" s="6"/>
      <c r="CR32" s="7"/>
      <c r="CS32" s="7">
        <f>IF(EH32&gt;=70, 6, 0)</f>
        <v>0</v>
      </c>
      <c r="CT32" s="7"/>
      <c r="CU32" s="6">
        <v>20</v>
      </c>
      <c r="CV32" s="7"/>
      <c r="CW32" s="6"/>
      <c r="CX32" s="10">
        <f>SUM(AR32:CW32)</f>
        <v>31</v>
      </c>
      <c r="CY32" s="10">
        <v>50</v>
      </c>
      <c r="CZ32" s="17">
        <f>CX32+CY32</f>
        <v>81</v>
      </c>
      <c r="DA32" s="1">
        <v>48.57</v>
      </c>
      <c r="DB32" s="18">
        <v>50</v>
      </c>
      <c r="DC32" s="18">
        <v>100</v>
      </c>
      <c r="DD32" s="30">
        <f>AVERAGE(DB32:DC32)</f>
        <v>75</v>
      </c>
      <c r="DE32" s="1">
        <v>0</v>
      </c>
      <c r="DF32" s="30">
        <v>65</v>
      </c>
      <c r="DG32" s="1">
        <v>0</v>
      </c>
      <c r="DH32" s="30">
        <v>0</v>
      </c>
      <c r="DI32" s="18">
        <v>0</v>
      </c>
      <c r="DJ32" s="18">
        <v>0</v>
      </c>
      <c r="DK32" s="1"/>
      <c r="DL32" s="15">
        <f>AVERAGE(DA32,DD32:DH32,DK32)</f>
        <v>31.428333333333331</v>
      </c>
      <c r="DM32" s="1">
        <v>40</v>
      </c>
      <c r="DN32" s="1">
        <v>53.33</v>
      </c>
      <c r="DO32" s="1">
        <f>MAX(DM32:DN32)</f>
        <v>53.33</v>
      </c>
      <c r="DP32" s="30">
        <v>27.78</v>
      </c>
      <c r="DQ32" s="30">
        <v>0</v>
      </c>
      <c r="DR32" s="30">
        <f>MAX(DP32:DQ32)</f>
        <v>27.78</v>
      </c>
      <c r="DS32" s="1">
        <v>27.78</v>
      </c>
      <c r="DT32" s="1">
        <v>0</v>
      </c>
      <c r="DU32" s="1">
        <f>MAX(DS32:DT32)</f>
        <v>27.78</v>
      </c>
      <c r="DV32" s="30">
        <v>0</v>
      </c>
      <c r="DW32" s="30">
        <v>0</v>
      </c>
      <c r="DX32" s="30"/>
      <c r="DY32" s="15">
        <f>AVERAGE(DO32,DR32,DU32,DX32)</f>
        <v>36.296666666666667</v>
      </c>
      <c r="DZ32" s="1">
        <v>0</v>
      </c>
      <c r="EA32" s="1">
        <v>0</v>
      </c>
      <c r="EB32" s="1">
        <f>MIN(MAX(DZ32:EA32)+0.2*EH32, 100)</f>
        <v>0</v>
      </c>
      <c r="EC32" s="30">
        <v>50</v>
      </c>
      <c r="ED32" s="30">
        <v>0</v>
      </c>
      <c r="EE32" s="30">
        <f>MIN(MAX(EC32:ED32)+0.15*EH32, 100)</f>
        <v>50</v>
      </c>
      <c r="EF32" s="1">
        <v>0</v>
      </c>
      <c r="EG32" s="1">
        <v>0</v>
      </c>
      <c r="EH32" s="1">
        <f>MAX(EF32:EG32)</f>
        <v>0</v>
      </c>
      <c r="EI32" s="15">
        <f>AVERAGE(EB32,EE32,EH32)</f>
        <v>16.666666666666668</v>
      </c>
      <c r="EJ32" s="3">
        <v>0.25</v>
      </c>
      <c r="EK32" s="3">
        <v>0.2</v>
      </c>
      <c r="EL32" s="3">
        <v>0.25</v>
      </c>
      <c r="EM32" s="3">
        <v>0.3</v>
      </c>
      <c r="EN32" s="25">
        <f>MIN(IF(C32="Yes",AQ32+CZ32,0),100)</f>
        <v>85</v>
      </c>
      <c r="EO32" s="25">
        <f>IF(ES32&lt;0,EN32+ES32*-4,EN32)</f>
        <v>85</v>
      </c>
      <c r="EP32" s="25">
        <f>MIN(IF(C32="Yes",AQ32+DL32,0), 100)</f>
        <v>35.428333333333327</v>
      </c>
      <c r="EQ32" s="25">
        <f>MIN(IF(C32="Yes",AQ32+DY32,0),100)</f>
        <v>40.296666666666667</v>
      </c>
      <c r="ER32" s="25">
        <f>MIN(IF(C32="Yes",AQ32+EI32,0), 100)</f>
        <v>20.666666666666668</v>
      </c>
      <c r="ES32" s="26">
        <f>EJ32*EN32+EK32*EP32+EL32*EQ32+EM32*ER32</f>
        <v>44.609833333333334</v>
      </c>
      <c r="ET32" s="26">
        <f>EJ32*EO32+EK32*EP32+EL32*EQ32+EM32*ER32</f>
        <v>44.609833333333334</v>
      </c>
    </row>
    <row r="33" spans="1:150" customFormat="1" x14ac:dyDescent="0.3">
      <c r="A33">
        <v>1402019095</v>
      </c>
      <c r="B33" t="s">
        <v>105</v>
      </c>
      <c r="C33" s="2" t="s">
        <v>108</v>
      </c>
      <c r="D33" s="6"/>
      <c r="E33" s="6"/>
      <c r="F33" s="7"/>
      <c r="G33" s="7">
        <v>1</v>
      </c>
      <c r="H33" s="6"/>
      <c r="I33" s="6">
        <v>1</v>
      </c>
      <c r="J33" s="7"/>
      <c r="K33" s="7"/>
      <c r="L33" s="6"/>
      <c r="M33" s="8"/>
      <c r="N33" s="7"/>
      <c r="O33" s="7"/>
      <c r="P33" s="6"/>
      <c r="Q33" s="8"/>
      <c r="R33" s="7">
        <v>0</v>
      </c>
      <c r="S33" s="7"/>
      <c r="T33" s="6"/>
      <c r="U33" s="16"/>
      <c r="V33" s="7">
        <v>1</v>
      </c>
      <c r="W33" s="7"/>
      <c r="X33" s="6">
        <v>1</v>
      </c>
      <c r="Y33" s="6"/>
      <c r="Z33" s="7"/>
      <c r="AA33" s="7"/>
      <c r="AB33" s="6"/>
      <c r="AC33" s="6"/>
      <c r="AD33" s="7"/>
      <c r="AE33" s="8"/>
      <c r="AF33" s="10">
        <v>14</v>
      </c>
      <c r="AG33" s="10">
        <v>10</v>
      </c>
      <c r="AH33" s="10">
        <f>COUNT(D33:AE33)</f>
        <v>5</v>
      </c>
      <c r="AI33" s="22">
        <f>IF(C33="Yes",(AF33-AH33+(CZ33-50)/AG33)/AF33,0)</f>
        <v>0.88571428571428579</v>
      </c>
      <c r="AJ33" s="11">
        <f>SUM(D33:AE33)</f>
        <v>4</v>
      </c>
      <c r="AK33" s="10">
        <f>MAX(AJ33-AL33-AM33,0)*-1</f>
        <v>0</v>
      </c>
      <c r="AL33" s="10">
        <v>10</v>
      </c>
      <c r="AM33" s="10">
        <v>3</v>
      </c>
      <c r="AN33" s="7">
        <f>AJ33+AK33+AO33</f>
        <v>4</v>
      </c>
      <c r="AO33" s="6"/>
      <c r="AP33" s="3">
        <v>0.5</v>
      </c>
      <c r="AQ33" s="15">
        <f>MIN(AN33,AL33)*AP33</f>
        <v>2</v>
      </c>
      <c r="AR33" s="6">
        <v>0</v>
      </c>
      <c r="AS33" s="6">
        <v>0</v>
      </c>
      <c r="AT33" s="6">
        <v>3</v>
      </c>
      <c r="AU33" s="6">
        <v>0</v>
      </c>
      <c r="AV33" s="7"/>
      <c r="AW33" s="7">
        <v>0</v>
      </c>
      <c r="AX33" s="7"/>
      <c r="AY33" s="7">
        <v>0</v>
      </c>
      <c r="AZ33" s="6"/>
      <c r="BA33" s="6">
        <v>0</v>
      </c>
      <c r="BB33" s="6"/>
      <c r="BC33" s="6">
        <v>0</v>
      </c>
      <c r="BD33" s="7"/>
      <c r="BE33" s="7">
        <f>IF(DO33&gt;=70, 5, 0)</f>
        <v>0</v>
      </c>
      <c r="BF33" s="7"/>
      <c r="BG33" s="7"/>
      <c r="BH33" s="7">
        <v>0</v>
      </c>
      <c r="BI33" s="6"/>
      <c r="BJ33" s="6">
        <f>IF(EB33&gt;=70, 6, 0)</f>
        <v>0</v>
      </c>
      <c r="BK33" s="6">
        <v>0</v>
      </c>
      <c r="BL33" s="7">
        <v>0</v>
      </c>
      <c r="BM33" s="7">
        <v>0</v>
      </c>
      <c r="BN33" s="7">
        <v>0</v>
      </c>
      <c r="BO33" s="6"/>
      <c r="BP33" s="6">
        <f>IF(EE33&gt;=70, 6, 0)</f>
        <v>0</v>
      </c>
      <c r="BQ33" s="6">
        <v>-5</v>
      </c>
      <c r="BR33" s="7"/>
      <c r="BS33" s="7">
        <v>0</v>
      </c>
      <c r="BT33" s="7">
        <v>0</v>
      </c>
      <c r="BU33" s="6">
        <v>5</v>
      </c>
      <c r="BV33" s="6">
        <v>0</v>
      </c>
      <c r="BW33" s="6">
        <f>IF(DR33&gt;=70, 5, 0)</f>
        <v>0</v>
      </c>
      <c r="BX33" s="6">
        <v>0</v>
      </c>
      <c r="BY33" s="6"/>
      <c r="BZ33" s="6">
        <v>0</v>
      </c>
      <c r="CA33" s="7">
        <v>0</v>
      </c>
      <c r="CB33" s="7">
        <v>0</v>
      </c>
      <c r="CC33" s="7">
        <v>0</v>
      </c>
      <c r="CD33" s="6">
        <v>0</v>
      </c>
      <c r="CE33" s="6">
        <f>IF(DU33&gt;=70, 5, 0)</f>
        <v>0</v>
      </c>
      <c r="CF33" s="6">
        <v>6</v>
      </c>
      <c r="CG33" s="6">
        <v>0</v>
      </c>
      <c r="CH33" s="6"/>
      <c r="CI33" s="6">
        <v>0</v>
      </c>
      <c r="CJ33" s="7"/>
      <c r="CK33" s="7"/>
      <c r="CL33" s="7"/>
      <c r="CM33" s="6"/>
      <c r="CN33" s="6">
        <f>IF(DX33&gt;=70, 5, 0)</f>
        <v>0</v>
      </c>
      <c r="CO33" s="6"/>
      <c r="CP33" s="6"/>
      <c r="CQ33" s="6"/>
      <c r="CR33" s="7"/>
      <c r="CS33" s="7">
        <f>IF(EH33&gt;=70, 6, 0)</f>
        <v>0</v>
      </c>
      <c r="CT33" s="7"/>
      <c r="CU33" s="6">
        <v>20</v>
      </c>
      <c r="CV33" s="7"/>
      <c r="CW33" s="6">
        <v>5</v>
      </c>
      <c r="CX33" s="10">
        <f>SUM(AR33:CW33)</f>
        <v>34</v>
      </c>
      <c r="CY33" s="10">
        <v>50</v>
      </c>
      <c r="CZ33" s="17">
        <f>CX33+CY33</f>
        <v>84</v>
      </c>
      <c r="DA33" s="1">
        <v>77.14</v>
      </c>
      <c r="DB33" s="18">
        <v>100</v>
      </c>
      <c r="DC33" s="18">
        <v>50</v>
      </c>
      <c r="DD33" s="30">
        <f>AVERAGE(DB33:DC33)</f>
        <v>75</v>
      </c>
      <c r="DE33" s="1">
        <v>0</v>
      </c>
      <c r="DF33" s="30">
        <v>75</v>
      </c>
      <c r="DG33" s="1">
        <v>0</v>
      </c>
      <c r="DH33" s="30">
        <v>0</v>
      </c>
      <c r="DI33" s="18">
        <v>0</v>
      </c>
      <c r="DJ33" s="18">
        <v>0</v>
      </c>
      <c r="DK33" s="1"/>
      <c r="DL33" s="15">
        <f>AVERAGE(DA33,DD33:DH33,DK33)</f>
        <v>37.856666666666662</v>
      </c>
      <c r="DM33" s="1">
        <v>46.67</v>
      </c>
      <c r="DN33" s="1">
        <v>60</v>
      </c>
      <c r="DO33" s="1">
        <f>MAX(DM33:DN33)</f>
        <v>60</v>
      </c>
      <c r="DP33" s="30">
        <v>16.670000000000002</v>
      </c>
      <c r="DQ33" s="30">
        <v>0</v>
      </c>
      <c r="DR33" s="30">
        <f>MAX(DP33:DQ33)</f>
        <v>16.670000000000002</v>
      </c>
      <c r="DS33" s="1">
        <v>16.670000000000002</v>
      </c>
      <c r="DT33" s="1">
        <v>0</v>
      </c>
      <c r="DU33" s="1">
        <f>MAX(DS33:DT33)</f>
        <v>16.670000000000002</v>
      </c>
      <c r="DV33" s="30">
        <v>0</v>
      </c>
      <c r="DW33" s="30">
        <v>0</v>
      </c>
      <c r="DX33" s="30"/>
      <c r="DY33" s="15">
        <f>AVERAGE(DO33,DR33,DU33,DX33)</f>
        <v>31.113333333333333</v>
      </c>
      <c r="DZ33" s="1">
        <v>0</v>
      </c>
      <c r="EA33" s="1">
        <v>12</v>
      </c>
      <c r="EB33" s="1">
        <f>MIN(MAX(DZ33:EA33)+0.2*EH33, 100)</f>
        <v>12</v>
      </c>
      <c r="EC33" s="30">
        <v>50</v>
      </c>
      <c r="ED33" s="30">
        <v>0</v>
      </c>
      <c r="EE33" s="30">
        <f>MIN(MAX(EC33:ED33)+0.15*EH33, 100)</f>
        <v>50</v>
      </c>
      <c r="EF33" s="1">
        <v>0</v>
      </c>
      <c r="EG33" s="1">
        <v>0</v>
      </c>
      <c r="EH33" s="1">
        <f>MAX(EF33:EG33)</f>
        <v>0</v>
      </c>
      <c r="EI33" s="15">
        <f>AVERAGE(EB33,EE33,EH33)</f>
        <v>20.666666666666668</v>
      </c>
      <c r="EJ33" s="3">
        <v>0.25</v>
      </c>
      <c r="EK33" s="3">
        <v>0.2</v>
      </c>
      <c r="EL33" s="3">
        <v>0.25</v>
      </c>
      <c r="EM33" s="3">
        <v>0.3</v>
      </c>
      <c r="EN33" s="25">
        <f>MIN(IF(C33="Yes",AQ33+CZ33,0),100)</f>
        <v>86</v>
      </c>
      <c r="EO33" s="25">
        <f>IF(ES33&lt;0,EN33+ES33*-4,EN33)</f>
        <v>86</v>
      </c>
      <c r="EP33" s="25">
        <f>MIN(IF(C33="Yes",AQ33+DL33,0), 100)</f>
        <v>39.856666666666662</v>
      </c>
      <c r="EQ33" s="25">
        <f>MIN(IF(C33="Yes",AQ33+DY33,0),100)</f>
        <v>33.11333333333333</v>
      </c>
      <c r="ER33" s="25">
        <f>MIN(IF(C33="Yes",AQ33+EI33,0), 100)</f>
        <v>22.666666666666668</v>
      </c>
      <c r="ES33" s="26">
        <f>EJ33*EN33+EK33*EP33+EL33*EQ33+EM33*ER33</f>
        <v>44.549666666666667</v>
      </c>
      <c r="ET33" s="26">
        <f>EJ33*EO33+EK33*EP33+EL33*EQ33+EM33*ER33</f>
        <v>44.549666666666667</v>
      </c>
    </row>
    <row r="34" spans="1:150" customFormat="1" x14ac:dyDescent="0.3">
      <c r="A34">
        <v>1402017028</v>
      </c>
      <c r="B34" t="s">
        <v>107</v>
      </c>
      <c r="C34" s="2" t="s">
        <v>108</v>
      </c>
      <c r="D34" s="6">
        <v>1</v>
      </c>
      <c r="E34" s="6">
        <v>1</v>
      </c>
      <c r="F34" s="7">
        <v>1</v>
      </c>
      <c r="G34" s="7">
        <v>1</v>
      </c>
      <c r="H34" s="6">
        <v>1</v>
      </c>
      <c r="I34" s="6"/>
      <c r="J34" s="7">
        <v>1</v>
      </c>
      <c r="K34" s="7">
        <v>1</v>
      </c>
      <c r="L34" s="6">
        <v>1</v>
      </c>
      <c r="M34" s="8"/>
      <c r="N34" s="7"/>
      <c r="O34" s="7"/>
      <c r="P34" s="6"/>
      <c r="Q34" s="8"/>
      <c r="R34" s="7">
        <v>1</v>
      </c>
      <c r="S34" s="7">
        <v>1</v>
      </c>
      <c r="T34" s="6"/>
      <c r="U34" s="6"/>
      <c r="V34" s="7"/>
      <c r="W34" s="7"/>
      <c r="X34" s="6"/>
      <c r="Y34" s="6"/>
      <c r="Z34" s="7"/>
      <c r="AA34" s="7"/>
      <c r="AB34" s="6"/>
      <c r="AC34" s="6"/>
      <c r="AD34" s="7"/>
      <c r="AE34" s="8"/>
      <c r="AF34" s="10">
        <v>14</v>
      </c>
      <c r="AG34" s="10">
        <v>10</v>
      </c>
      <c r="AH34" s="10">
        <f>COUNT(D34:AE34)</f>
        <v>10</v>
      </c>
      <c r="AI34" s="22">
        <f>IF(C34="Yes",(AF34-AH34+(CZ34-50)/AG34)/AF34,0)</f>
        <v>0.31428571428571433</v>
      </c>
      <c r="AJ34" s="11">
        <f>SUM(D34:AE34)</f>
        <v>10</v>
      </c>
      <c r="AK34" s="10">
        <f>MAX(AJ34-AL34-AM34,0)*-1</f>
        <v>0</v>
      </c>
      <c r="AL34" s="10">
        <v>10</v>
      </c>
      <c r="AM34" s="10">
        <v>3</v>
      </c>
      <c r="AN34" s="7">
        <f>AJ34+AK34+AO34</f>
        <v>10</v>
      </c>
      <c r="AO34" s="6"/>
      <c r="AP34" s="3">
        <v>0.5</v>
      </c>
      <c r="AQ34" s="15">
        <f>MIN(AN34,AL34)*AP34</f>
        <v>5</v>
      </c>
      <c r="AR34" s="6">
        <v>0</v>
      </c>
      <c r="AS34" s="6">
        <v>0</v>
      </c>
      <c r="AT34" s="6">
        <v>0</v>
      </c>
      <c r="AU34" s="6">
        <v>0</v>
      </c>
      <c r="AV34" s="7"/>
      <c r="AW34" s="7">
        <v>0</v>
      </c>
      <c r="AX34" s="7"/>
      <c r="AY34" s="7">
        <v>0</v>
      </c>
      <c r="AZ34" s="6"/>
      <c r="BA34" s="6">
        <v>3</v>
      </c>
      <c r="BB34" s="6"/>
      <c r="BC34" s="6">
        <v>0</v>
      </c>
      <c r="BD34" s="7"/>
      <c r="BE34" s="7">
        <f>IF(DO34&gt;=70, 5, 0)</f>
        <v>0</v>
      </c>
      <c r="BF34" s="7"/>
      <c r="BG34" s="7"/>
      <c r="BH34" s="7">
        <v>0</v>
      </c>
      <c r="BI34" s="6"/>
      <c r="BJ34" s="6">
        <f>IF(EB34&gt;=70, 6, 0)</f>
        <v>0</v>
      </c>
      <c r="BK34" s="6">
        <v>0</v>
      </c>
      <c r="BL34" s="7">
        <v>0</v>
      </c>
      <c r="BM34" s="7">
        <v>0</v>
      </c>
      <c r="BN34" s="7">
        <v>0</v>
      </c>
      <c r="BO34" s="6"/>
      <c r="BP34" s="6">
        <f>IF(EE34&gt;=70, 6, 0)</f>
        <v>0</v>
      </c>
      <c r="BQ34" s="6">
        <v>0</v>
      </c>
      <c r="BR34" s="7"/>
      <c r="BS34" s="7">
        <v>0</v>
      </c>
      <c r="BT34" s="7">
        <v>-5</v>
      </c>
      <c r="BU34" s="6"/>
      <c r="BV34" s="6">
        <v>0</v>
      </c>
      <c r="BW34" s="6">
        <f>IF(DR34&gt;=70, 5, 0)</f>
        <v>0</v>
      </c>
      <c r="BX34" s="6">
        <v>0</v>
      </c>
      <c r="BY34" s="6"/>
      <c r="BZ34" s="6">
        <v>0</v>
      </c>
      <c r="CA34" s="7">
        <v>0</v>
      </c>
      <c r="CB34" s="7">
        <v>0</v>
      </c>
      <c r="CC34" s="7">
        <v>0</v>
      </c>
      <c r="CD34" s="6">
        <v>0</v>
      </c>
      <c r="CE34" s="6">
        <f>IF(DU34&gt;=70, 5, 0)</f>
        <v>0</v>
      </c>
      <c r="CF34" s="6">
        <v>6</v>
      </c>
      <c r="CG34" s="6">
        <v>0</v>
      </c>
      <c r="CH34" s="6"/>
      <c r="CI34" s="6">
        <v>0</v>
      </c>
      <c r="CJ34" s="7"/>
      <c r="CK34" s="7"/>
      <c r="CL34" s="7"/>
      <c r="CM34" s="6"/>
      <c r="CN34" s="6">
        <f>IF(DX34&gt;=70, 5, 0)</f>
        <v>0</v>
      </c>
      <c r="CO34" s="6"/>
      <c r="CP34" s="6"/>
      <c r="CQ34" s="6"/>
      <c r="CR34" s="7"/>
      <c r="CS34" s="7">
        <f>IF(EH34&gt;=70, 6, 0)</f>
        <v>0</v>
      </c>
      <c r="CT34" s="7"/>
      <c r="CU34" s="6"/>
      <c r="CV34" s="7"/>
      <c r="CW34" s="6"/>
      <c r="CX34" s="10">
        <f>SUM(AR34:CW34)</f>
        <v>4</v>
      </c>
      <c r="CY34" s="10">
        <v>50</v>
      </c>
      <c r="CZ34" s="17">
        <f>CX34+CY34</f>
        <v>54</v>
      </c>
      <c r="DA34" s="1">
        <v>71.430000000000007</v>
      </c>
      <c r="DB34" s="18">
        <v>0</v>
      </c>
      <c r="DC34" s="18">
        <v>100</v>
      </c>
      <c r="DD34" s="30">
        <f>AVERAGE(DB34:DC34)</f>
        <v>50</v>
      </c>
      <c r="DE34" s="1">
        <v>100</v>
      </c>
      <c r="DF34" s="30">
        <v>45</v>
      </c>
      <c r="DG34" s="1">
        <v>0</v>
      </c>
      <c r="DH34" s="30">
        <v>0</v>
      </c>
      <c r="DI34" s="18">
        <v>0</v>
      </c>
      <c r="DJ34" s="18">
        <v>0</v>
      </c>
      <c r="DK34" s="1"/>
      <c r="DL34" s="15">
        <f>AVERAGE(DA34,DD34:DH34,DK34)</f>
        <v>44.405000000000001</v>
      </c>
      <c r="DM34" s="1">
        <v>33.33</v>
      </c>
      <c r="DN34" s="1">
        <v>0</v>
      </c>
      <c r="DO34" s="1">
        <f>MAX(DM34:DN34)</f>
        <v>33.33</v>
      </c>
      <c r="DP34" s="30">
        <v>27.78</v>
      </c>
      <c r="DQ34" s="30">
        <v>0</v>
      </c>
      <c r="DR34" s="30">
        <f>MAX(DP34:DQ34)</f>
        <v>27.78</v>
      </c>
      <c r="DS34" s="1">
        <v>27.78</v>
      </c>
      <c r="DT34" s="1">
        <v>0</v>
      </c>
      <c r="DU34" s="1">
        <f>MAX(DS34:DT34)</f>
        <v>27.78</v>
      </c>
      <c r="DV34" s="30">
        <v>0</v>
      </c>
      <c r="DW34" s="30">
        <v>0</v>
      </c>
      <c r="DX34" s="30"/>
      <c r="DY34" s="15">
        <f>AVERAGE(DO34,DR34,DU34,DX34)</f>
        <v>29.63</v>
      </c>
      <c r="DZ34" s="1">
        <v>46.67</v>
      </c>
      <c r="EA34" s="1">
        <v>0</v>
      </c>
      <c r="EB34" s="1">
        <f>MIN(MAX(DZ34:EA34)+0.2*EH34, 100)</f>
        <v>46.67</v>
      </c>
      <c r="EC34" s="30">
        <v>50</v>
      </c>
      <c r="ED34" s="30">
        <v>0</v>
      </c>
      <c r="EE34" s="30">
        <f>MIN(MAX(EC34:ED34)+0.15*EH34, 100)</f>
        <v>50</v>
      </c>
      <c r="EF34" s="1">
        <v>0</v>
      </c>
      <c r="EG34" s="1">
        <v>0</v>
      </c>
      <c r="EH34" s="1">
        <f>MAX(EF34:EG34)</f>
        <v>0</v>
      </c>
      <c r="EI34" s="15">
        <f>AVERAGE(EB34,EE34,EH34)</f>
        <v>32.223333333333336</v>
      </c>
      <c r="EJ34" s="3">
        <v>0.25</v>
      </c>
      <c r="EK34" s="3">
        <v>0.2</v>
      </c>
      <c r="EL34" s="3">
        <v>0.25</v>
      </c>
      <c r="EM34" s="3">
        <v>0.3</v>
      </c>
      <c r="EN34" s="25">
        <f>MIN(IF(C34="Yes",AQ34+CZ34,0),100)</f>
        <v>59</v>
      </c>
      <c r="EO34" s="25">
        <f>IF(ES34&lt;0,EN34+ES34*-4,EN34)</f>
        <v>59</v>
      </c>
      <c r="EP34" s="25">
        <f>MIN(IF(C34="Yes",AQ34+DL34,0), 100)</f>
        <v>49.405000000000001</v>
      </c>
      <c r="EQ34" s="25">
        <f>MIN(IF(C34="Yes",AQ34+DY34,0),100)</f>
        <v>34.629999999999995</v>
      </c>
      <c r="ER34" s="25">
        <f>MIN(IF(C34="Yes",AQ34+EI34,0), 100)</f>
        <v>37.223333333333336</v>
      </c>
      <c r="ES34" s="26">
        <f>EJ34*EN34+EK34*EP34+EL34*EQ34+EM34*ER34</f>
        <v>44.455500000000001</v>
      </c>
      <c r="ET34" s="26">
        <f>EJ34*EO34+EK34*EP34+EL34*EQ34+EM34*ER34</f>
        <v>44.455500000000001</v>
      </c>
    </row>
    <row r="35" spans="1:150" customFormat="1" x14ac:dyDescent="0.3">
      <c r="A35">
        <v>1402019060</v>
      </c>
      <c r="B35" t="s">
        <v>107</v>
      </c>
      <c r="C35" s="2" t="s">
        <v>108</v>
      </c>
      <c r="D35" s="6"/>
      <c r="E35" s="6"/>
      <c r="F35" s="7"/>
      <c r="G35" s="7"/>
      <c r="H35" s="6">
        <v>0</v>
      </c>
      <c r="I35" s="6">
        <v>1</v>
      </c>
      <c r="J35" s="7"/>
      <c r="K35" s="7">
        <v>1</v>
      </c>
      <c r="L35" s="6"/>
      <c r="M35" s="8"/>
      <c r="N35" s="7"/>
      <c r="O35" s="7"/>
      <c r="P35" s="6"/>
      <c r="Q35" s="8"/>
      <c r="R35" s="7">
        <v>0</v>
      </c>
      <c r="S35" s="7">
        <v>1</v>
      </c>
      <c r="T35" s="6"/>
      <c r="U35" s="6"/>
      <c r="V35" s="7"/>
      <c r="W35" s="7"/>
      <c r="X35" s="6"/>
      <c r="Y35" s="6"/>
      <c r="Z35" s="7"/>
      <c r="AA35" s="7"/>
      <c r="AB35" s="6"/>
      <c r="AC35" s="6"/>
      <c r="AD35" s="7"/>
      <c r="AE35" s="8"/>
      <c r="AF35" s="10">
        <v>14</v>
      </c>
      <c r="AG35" s="10">
        <v>10</v>
      </c>
      <c r="AH35" s="10">
        <f>COUNT(D35:AE35)</f>
        <v>5</v>
      </c>
      <c r="AI35" s="22">
        <f>IF(C35="Yes",(AF35-AH35+(CZ35-50)/AG35)/AF35,0)</f>
        <v>0.72857142857142854</v>
      </c>
      <c r="AJ35" s="11">
        <f>SUM(D35:AE35)</f>
        <v>3</v>
      </c>
      <c r="AK35" s="10">
        <f>MAX(AJ35-AL35-AM35,0)*-1</f>
        <v>0</v>
      </c>
      <c r="AL35" s="10">
        <v>10</v>
      </c>
      <c r="AM35" s="10">
        <v>3</v>
      </c>
      <c r="AN35" s="7">
        <f>AJ35+AK35+AO35</f>
        <v>3</v>
      </c>
      <c r="AO35" s="6"/>
      <c r="AP35" s="3">
        <v>0.5</v>
      </c>
      <c r="AQ35" s="15">
        <f>MIN(AN35,AL35)*AP35</f>
        <v>1.5</v>
      </c>
      <c r="AR35" s="6">
        <v>0</v>
      </c>
      <c r="AS35" s="6">
        <v>0</v>
      </c>
      <c r="AT35" s="6">
        <v>1</v>
      </c>
      <c r="AU35" s="6">
        <v>0</v>
      </c>
      <c r="AV35" s="7"/>
      <c r="AW35" s="7">
        <v>0</v>
      </c>
      <c r="AX35" s="7"/>
      <c r="AY35" s="7">
        <v>-5</v>
      </c>
      <c r="AZ35" s="6"/>
      <c r="BA35" s="6">
        <v>0</v>
      </c>
      <c r="BB35" s="6"/>
      <c r="BC35" s="6">
        <v>0</v>
      </c>
      <c r="BD35" s="7"/>
      <c r="BE35" s="7">
        <f>IF(DO35&gt;=70, 5, 0)</f>
        <v>0</v>
      </c>
      <c r="BF35" s="7"/>
      <c r="BG35" s="7"/>
      <c r="BH35" s="7">
        <v>0</v>
      </c>
      <c r="BI35" s="6"/>
      <c r="BJ35" s="6">
        <f>IF(EB35&gt;=70, 6, 0)</f>
        <v>0</v>
      </c>
      <c r="BK35" s="6">
        <v>0</v>
      </c>
      <c r="BL35" s="7">
        <v>0</v>
      </c>
      <c r="BM35" s="7">
        <v>0</v>
      </c>
      <c r="BN35" s="7">
        <v>0</v>
      </c>
      <c r="BO35" s="6"/>
      <c r="BP35" s="6">
        <f>IF(EE35&gt;=70, 6, 0)</f>
        <v>0</v>
      </c>
      <c r="BQ35" s="6">
        <v>0</v>
      </c>
      <c r="BR35" s="7"/>
      <c r="BS35" s="7">
        <v>0</v>
      </c>
      <c r="BT35" s="7">
        <v>-5</v>
      </c>
      <c r="BU35" s="6"/>
      <c r="BV35" s="6">
        <v>0</v>
      </c>
      <c r="BW35" s="6">
        <f>IF(DR35&gt;=70, 5, 0)</f>
        <v>0</v>
      </c>
      <c r="BX35" s="6">
        <v>0</v>
      </c>
      <c r="BY35" s="6"/>
      <c r="BZ35" s="6">
        <v>0</v>
      </c>
      <c r="CA35" s="7">
        <v>0</v>
      </c>
      <c r="CB35" s="7">
        <v>0</v>
      </c>
      <c r="CC35" s="7">
        <v>-5</v>
      </c>
      <c r="CD35" s="6">
        <v>0</v>
      </c>
      <c r="CE35" s="6">
        <f>IF(DU35&gt;=70, 5, 0)</f>
        <v>0</v>
      </c>
      <c r="CF35" s="6">
        <v>6</v>
      </c>
      <c r="CG35" s="6">
        <v>0</v>
      </c>
      <c r="CH35" s="6"/>
      <c r="CI35" s="6">
        <v>0</v>
      </c>
      <c r="CJ35" s="7"/>
      <c r="CK35" s="7"/>
      <c r="CL35" s="7"/>
      <c r="CM35" s="6"/>
      <c r="CN35" s="6">
        <f>IF(DX35&gt;=70, 5, 0)</f>
        <v>0</v>
      </c>
      <c r="CO35" s="6"/>
      <c r="CP35" s="6"/>
      <c r="CQ35" s="6"/>
      <c r="CR35" s="7"/>
      <c r="CS35" s="7">
        <f>IF(EH35&gt;=70, 6, 0)</f>
        <v>0</v>
      </c>
      <c r="CT35" s="7"/>
      <c r="CU35" s="6">
        <v>20</v>
      </c>
      <c r="CV35" s="7"/>
      <c r="CW35" s="6"/>
      <c r="CX35" s="10">
        <f>SUM(AR35:CW35)</f>
        <v>12</v>
      </c>
      <c r="CY35" s="10">
        <v>50</v>
      </c>
      <c r="CZ35" s="17">
        <f>CX35+CY35</f>
        <v>62</v>
      </c>
      <c r="DA35" s="1">
        <v>82.86</v>
      </c>
      <c r="DB35" s="18">
        <v>50</v>
      </c>
      <c r="DC35" s="18">
        <v>100</v>
      </c>
      <c r="DD35" s="30">
        <f>AVERAGE(DB35:DC35)</f>
        <v>75</v>
      </c>
      <c r="DE35" s="1">
        <v>95</v>
      </c>
      <c r="DF35" s="30">
        <v>0</v>
      </c>
      <c r="DG35" s="1">
        <v>0</v>
      </c>
      <c r="DH35" s="30">
        <v>0</v>
      </c>
      <c r="DI35" s="18">
        <v>0</v>
      </c>
      <c r="DJ35" s="18">
        <v>0</v>
      </c>
      <c r="DK35" s="1"/>
      <c r="DL35" s="15">
        <f>AVERAGE(DA35,DD35:DH35,DK35)</f>
        <v>42.143333333333338</v>
      </c>
      <c r="DM35" s="1">
        <v>53.33</v>
      </c>
      <c r="DN35" s="1">
        <v>33.33</v>
      </c>
      <c r="DO35" s="1">
        <f>MAX(DM35:DN35)</f>
        <v>53.33</v>
      </c>
      <c r="DP35" s="30">
        <v>61.11</v>
      </c>
      <c r="DQ35" s="30">
        <v>0</v>
      </c>
      <c r="DR35" s="30">
        <f>MAX(DP35:DQ35)</f>
        <v>61.11</v>
      </c>
      <c r="DS35" s="1">
        <v>61.11</v>
      </c>
      <c r="DT35" s="1">
        <v>0</v>
      </c>
      <c r="DU35" s="1">
        <f>MAX(DS35:DT35)</f>
        <v>61.11</v>
      </c>
      <c r="DV35" s="30">
        <v>0</v>
      </c>
      <c r="DW35" s="30">
        <v>0</v>
      </c>
      <c r="DX35" s="30"/>
      <c r="DY35" s="15">
        <f>AVERAGE(DO35,DR35,DU35,DX35)</f>
        <v>58.516666666666673</v>
      </c>
      <c r="DZ35" s="1">
        <v>0</v>
      </c>
      <c r="EA35" s="1">
        <v>0</v>
      </c>
      <c r="EB35" s="1">
        <f>MIN(MAX(DZ35:EA35)+0.2*EH35, 100)</f>
        <v>0</v>
      </c>
      <c r="EC35" s="30">
        <v>41.67</v>
      </c>
      <c r="ED35" s="30">
        <v>0</v>
      </c>
      <c r="EE35" s="30">
        <f>MIN(MAX(EC35:ED35)+0.15*EH35, 100)</f>
        <v>41.67</v>
      </c>
      <c r="EF35" s="1">
        <v>0</v>
      </c>
      <c r="EG35" s="1">
        <v>0</v>
      </c>
      <c r="EH35" s="1">
        <f>MAX(EF35:EG35)</f>
        <v>0</v>
      </c>
      <c r="EI35" s="15">
        <f>AVERAGE(EB35,EE35,EH35)</f>
        <v>13.89</v>
      </c>
      <c r="EJ35" s="3">
        <v>0.25</v>
      </c>
      <c r="EK35" s="3">
        <v>0.2</v>
      </c>
      <c r="EL35" s="3">
        <v>0.25</v>
      </c>
      <c r="EM35" s="3">
        <v>0.3</v>
      </c>
      <c r="EN35" s="25">
        <f>MIN(IF(C35="Yes",AQ35+CZ35,0),100)</f>
        <v>63.5</v>
      </c>
      <c r="EO35" s="25">
        <f>IF(ES35&lt;0,EN35+ES35*-4,EN35)</f>
        <v>63.5</v>
      </c>
      <c r="EP35" s="25">
        <f>MIN(IF(C35="Yes",AQ35+DL35,0), 100)</f>
        <v>43.643333333333338</v>
      </c>
      <c r="EQ35" s="25">
        <f>MIN(IF(C35="Yes",AQ35+DY35,0),100)</f>
        <v>60.016666666666673</v>
      </c>
      <c r="ER35" s="25">
        <f>MIN(IF(C35="Yes",AQ35+EI35,0), 100)</f>
        <v>15.39</v>
      </c>
      <c r="ES35" s="26">
        <f>EJ35*EN35+EK35*EP35+EL35*EQ35+EM35*ER35</f>
        <v>44.224833333333336</v>
      </c>
      <c r="ET35" s="26">
        <f>EJ35*EO35+EK35*EP35+EL35*EQ35+EM35*ER35</f>
        <v>44.224833333333336</v>
      </c>
    </row>
    <row r="36" spans="1:150" customFormat="1" x14ac:dyDescent="0.3">
      <c r="A36">
        <v>1402019006</v>
      </c>
      <c r="B36" t="s">
        <v>105</v>
      </c>
      <c r="C36" s="2" t="s">
        <v>108</v>
      </c>
      <c r="D36" s="6">
        <v>1</v>
      </c>
      <c r="E36" s="6"/>
      <c r="F36" s="7"/>
      <c r="G36" s="7"/>
      <c r="H36" s="6"/>
      <c r="I36" s="6">
        <v>1</v>
      </c>
      <c r="J36" s="7"/>
      <c r="K36" s="7"/>
      <c r="L36" s="6">
        <v>1</v>
      </c>
      <c r="M36" s="8"/>
      <c r="N36" s="7"/>
      <c r="O36" s="7"/>
      <c r="P36" s="6"/>
      <c r="Q36" s="8"/>
      <c r="R36" s="7">
        <v>0</v>
      </c>
      <c r="S36" s="7">
        <v>1</v>
      </c>
      <c r="T36" s="6"/>
      <c r="U36" s="16"/>
      <c r="V36" s="7"/>
      <c r="W36" s="7"/>
      <c r="X36" s="6"/>
      <c r="Y36" s="6"/>
      <c r="Z36" s="7"/>
      <c r="AA36" s="7"/>
      <c r="AB36" s="6"/>
      <c r="AC36" s="6"/>
      <c r="AD36" s="7"/>
      <c r="AE36" s="8"/>
      <c r="AF36" s="10">
        <v>14</v>
      </c>
      <c r="AG36" s="10">
        <v>10</v>
      </c>
      <c r="AH36" s="10">
        <f>COUNT(D36:AE36)</f>
        <v>5</v>
      </c>
      <c r="AI36" s="22">
        <f>IF(C36="Yes",(AF36-AH36+(CZ36-50)/AG36)/AF36,0)</f>
        <v>0.84285714285714286</v>
      </c>
      <c r="AJ36" s="11">
        <f>SUM(D36:AE36)</f>
        <v>4</v>
      </c>
      <c r="AK36" s="10">
        <f>MAX(AJ36-AL36-AM36,0)*-1</f>
        <v>0</v>
      </c>
      <c r="AL36" s="10">
        <v>10</v>
      </c>
      <c r="AM36" s="10">
        <v>3</v>
      </c>
      <c r="AN36" s="7">
        <f>AJ36+AK36+AO36</f>
        <v>4</v>
      </c>
      <c r="AO36" s="6"/>
      <c r="AP36" s="3">
        <v>0.5</v>
      </c>
      <c r="AQ36" s="15">
        <f>MIN(AN36,AL36)*AP36</f>
        <v>2</v>
      </c>
      <c r="AR36" s="6">
        <v>0</v>
      </c>
      <c r="AS36" s="6">
        <v>0</v>
      </c>
      <c r="AT36" s="6">
        <v>2</v>
      </c>
      <c r="AU36" s="6">
        <v>0</v>
      </c>
      <c r="AV36" s="7"/>
      <c r="AW36" s="7">
        <v>0</v>
      </c>
      <c r="AX36" s="7"/>
      <c r="AY36" s="7">
        <v>0</v>
      </c>
      <c r="AZ36" s="6"/>
      <c r="BA36" s="6">
        <v>0</v>
      </c>
      <c r="BB36" s="6"/>
      <c r="BC36" s="6">
        <v>0</v>
      </c>
      <c r="BD36" s="7"/>
      <c r="BE36" s="7">
        <f>IF(DO36&gt;=70, 5, 0)</f>
        <v>0</v>
      </c>
      <c r="BF36" s="7"/>
      <c r="BG36" s="7"/>
      <c r="BH36" s="7">
        <v>0</v>
      </c>
      <c r="BI36" s="6"/>
      <c r="BJ36" s="6">
        <f>IF(EB36&gt;=70, 6, 0)</f>
        <v>0</v>
      </c>
      <c r="BK36" s="6">
        <v>0</v>
      </c>
      <c r="BL36" s="7">
        <v>0</v>
      </c>
      <c r="BM36" s="7">
        <v>0</v>
      </c>
      <c r="BN36" s="7">
        <v>0</v>
      </c>
      <c r="BO36" s="6"/>
      <c r="BP36" s="6">
        <f>IF(EE36&gt;=70, 6, 0)</f>
        <v>0</v>
      </c>
      <c r="BQ36" s="6">
        <v>0</v>
      </c>
      <c r="BR36" s="7"/>
      <c r="BS36" s="7">
        <v>0</v>
      </c>
      <c r="BT36" s="7">
        <v>-5</v>
      </c>
      <c r="BU36" s="6">
        <v>5</v>
      </c>
      <c r="BV36" s="6">
        <v>0</v>
      </c>
      <c r="BW36" s="6">
        <f>IF(DR36&gt;=70, 5, 0)</f>
        <v>0</v>
      </c>
      <c r="BX36" s="6">
        <v>0</v>
      </c>
      <c r="BY36" s="6"/>
      <c r="BZ36" s="6">
        <v>0</v>
      </c>
      <c r="CA36" s="7">
        <v>0</v>
      </c>
      <c r="CB36" s="7">
        <v>0</v>
      </c>
      <c r="CC36" s="7">
        <v>0</v>
      </c>
      <c r="CD36" s="6">
        <v>0</v>
      </c>
      <c r="CE36" s="6">
        <f>IF(DU36&gt;=70, 5, 0)</f>
        <v>0</v>
      </c>
      <c r="CF36" s="6">
        <v>6</v>
      </c>
      <c r="CG36" s="6">
        <v>0</v>
      </c>
      <c r="CH36" s="6"/>
      <c r="CI36" s="6">
        <v>0</v>
      </c>
      <c r="CJ36" s="7"/>
      <c r="CK36" s="7"/>
      <c r="CL36" s="7"/>
      <c r="CM36" s="6"/>
      <c r="CN36" s="6">
        <f>IF(DX36&gt;=70, 5, 0)</f>
        <v>0</v>
      </c>
      <c r="CO36" s="6"/>
      <c r="CP36" s="6"/>
      <c r="CQ36" s="6"/>
      <c r="CR36" s="7"/>
      <c r="CS36" s="7">
        <f>IF(EH36&gt;=70, 6, 0)</f>
        <v>0</v>
      </c>
      <c r="CT36" s="7"/>
      <c r="CU36" s="6">
        <v>20</v>
      </c>
      <c r="CV36" s="7"/>
      <c r="CW36" s="6"/>
      <c r="CX36" s="10">
        <f>SUM(AR36:CW36)</f>
        <v>28</v>
      </c>
      <c r="CY36" s="10">
        <v>50</v>
      </c>
      <c r="CZ36" s="17">
        <f>CX36+CY36</f>
        <v>78</v>
      </c>
      <c r="DA36" s="1">
        <v>91.43</v>
      </c>
      <c r="DB36" s="18">
        <v>75</v>
      </c>
      <c r="DC36" s="18">
        <v>100</v>
      </c>
      <c r="DD36" s="30">
        <f>AVERAGE(DB36:DC36)</f>
        <v>87.5</v>
      </c>
      <c r="DE36" s="1">
        <v>0</v>
      </c>
      <c r="DF36" s="30">
        <v>85</v>
      </c>
      <c r="DG36" s="1">
        <v>0</v>
      </c>
      <c r="DH36" s="30">
        <v>0</v>
      </c>
      <c r="DI36" s="18">
        <v>0</v>
      </c>
      <c r="DJ36" s="18">
        <v>0</v>
      </c>
      <c r="DK36" s="1"/>
      <c r="DL36" s="15">
        <f>AVERAGE(DA36,DD36:DH36,DK36)</f>
        <v>43.988333333333337</v>
      </c>
      <c r="DM36" s="1">
        <v>26.67</v>
      </c>
      <c r="DN36" s="1">
        <v>40</v>
      </c>
      <c r="DO36" s="1">
        <f>MAX(DM36:DN36)</f>
        <v>40</v>
      </c>
      <c r="DP36" s="30">
        <v>27.78</v>
      </c>
      <c r="DQ36" s="30">
        <v>0</v>
      </c>
      <c r="DR36" s="30">
        <f>MAX(DP36:DQ36)</f>
        <v>27.78</v>
      </c>
      <c r="DS36" s="1">
        <v>27.78</v>
      </c>
      <c r="DT36" s="1">
        <v>0</v>
      </c>
      <c r="DU36" s="1">
        <f>MAX(DS36:DT36)</f>
        <v>27.78</v>
      </c>
      <c r="DV36" s="30">
        <v>0</v>
      </c>
      <c r="DW36" s="30">
        <v>0</v>
      </c>
      <c r="DX36" s="30"/>
      <c r="DY36" s="15">
        <f>AVERAGE(DO36,DR36,DU36,DX36)</f>
        <v>31.853333333333335</v>
      </c>
      <c r="DZ36" s="1">
        <v>0</v>
      </c>
      <c r="EA36" s="1">
        <v>0</v>
      </c>
      <c r="EB36" s="1">
        <f>MIN(MAX(DZ36:EA36)+0.2*EH36, 100)</f>
        <v>0</v>
      </c>
      <c r="EC36" s="30">
        <v>58.33</v>
      </c>
      <c r="ED36" s="30">
        <v>0</v>
      </c>
      <c r="EE36" s="30">
        <f>MIN(MAX(EC36:ED36)+0.15*EH36, 100)</f>
        <v>58.33</v>
      </c>
      <c r="EF36" s="1">
        <v>0</v>
      </c>
      <c r="EG36" s="1">
        <v>0</v>
      </c>
      <c r="EH36" s="1">
        <f>MAX(EF36:EG36)</f>
        <v>0</v>
      </c>
      <c r="EI36" s="15">
        <f>AVERAGE(EB36,EE36,EH36)</f>
        <v>19.443333333333332</v>
      </c>
      <c r="EJ36" s="3">
        <v>0.25</v>
      </c>
      <c r="EK36" s="3">
        <v>0.2</v>
      </c>
      <c r="EL36" s="3">
        <v>0.25</v>
      </c>
      <c r="EM36" s="3">
        <v>0.3</v>
      </c>
      <c r="EN36" s="25">
        <f>MIN(IF(C36="Yes",AQ36+CZ36,0),100)</f>
        <v>80</v>
      </c>
      <c r="EO36" s="25">
        <f>IF(ES36&lt;0,EN36+ES36*-4,EN36)</f>
        <v>80</v>
      </c>
      <c r="EP36" s="25">
        <f>MIN(IF(C36="Yes",AQ36+DL36,0), 100)</f>
        <v>45.988333333333337</v>
      </c>
      <c r="EQ36" s="25">
        <f>MIN(IF(C36="Yes",AQ36+DY36,0),100)</f>
        <v>33.853333333333339</v>
      </c>
      <c r="ER36" s="25">
        <f>MIN(IF(C36="Yes",AQ36+EI36,0), 100)</f>
        <v>21.443333333333332</v>
      </c>
      <c r="ES36" s="26">
        <f>EJ36*EN36+EK36*EP36+EL36*EQ36+EM36*ER36</f>
        <v>44.094000000000001</v>
      </c>
      <c r="ET36" s="26">
        <f>EJ36*EO36+EK36*EP36+EL36*EQ36+EM36*ER36</f>
        <v>44.094000000000001</v>
      </c>
    </row>
    <row r="37" spans="1:150" customFormat="1" x14ac:dyDescent="0.3">
      <c r="A37">
        <v>1402019084</v>
      </c>
      <c r="B37" t="s">
        <v>105</v>
      </c>
      <c r="C37" s="2" t="s">
        <v>108</v>
      </c>
      <c r="D37" s="6">
        <v>1</v>
      </c>
      <c r="E37" s="6"/>
      <c r="F37" s="7">
        <v>1</v>
      </c>
      <c r="G37" s="7"/>
      <c r="H37" s="6">
        <v>1</v>
      </c>
      <c r="I37" s="6"/>
      <c r="J37" s="7"/>
      <c r="K37" s="7"/>
      <c r="L37" s="6"/>
      <c r="M37" s="8"/>
      <c r="N37" s="7"/>
      <c r="O37" s="7"/>
      <c r="P37" s="6"/>
      <c r="Q37" s="8"/>
      <c r="R37" s="7">
        <v>1</v>
      </c>
      <c r="S37" s="7"/>
      <c r="T37" s="6"/>
      <c r="U37" s="16"/>
      <c r="V37" s="7"/>
      <c r="W37" s="7"/>
      <c r="X37" s="6"/>
      <c r="Y37" s="6"/>
      <c r="Z37" s="7"/>
      <c r="AA37" s="7"/>
      <c r="AB37" s="6"/>
      <c r="AC37" s="6"/>
      <c r="AD37" s="7"/>
      <c r="AE37" s="8"/>
      <c r="AF37" s="10">
        <v>14</v>
      </c>
      <c r="AG37" s="10">
        <v>10</v>
      </c>
      <c r="AH37" s="10">
        <f>COUNT(D37:AE37)</f>
        <v>4</v>
      </c>
      <c r="AI37" s="22">
        <f>IF(C37="Yes",(AF37-AH37+(CZ37-50)/AG37)/AF37,0)</f>
        <v>0.8214285714285714</v>
      </c>
      <c r="AJ37" s="11">
        <f>SUM(D37:AE37)</f>
        <v>4</v>
      </c>
      <c r="AK37" s="10">
        <f>MAX(AJ37-AL37-AM37,0)*-1</f>
        <v>0</v>
      </c>
      <c r="AL37" s="10">
        <v>10</v>
      </c>
      <c r="AM37" s="10">
        <v>3</v>
      </c>
      <c r="AN37" s="7">
        <f>AJ37+AK37+AO37</f>
        <v>4</v>
      </c>
      <c r="AO37" s="6"/>
      <c r="AP37" s="3">
        <v>0.5</v>
      </c>
      <c r="AQ37" s="15">
        <f>MIN(AN37,AL37)*AP37</f>
        <v>2</v>
      </c>
      <c r="AR37" s="6">
        <v>0</v>
      </c>
      <c r="AS37" s="6">
        <v>0</v>
      </c>
      <c r="AT37" s="6">
        <v>4</v>
      </c>
      <c r="AU37" s="6">
        <v>0</v>
      </c>
      <c r="AV37" s="7"/>
      <c r="AW37" s="7">
        <v>0</v>
      </c>
      <c r="AX37" s="7"/>
      <c r="AY37" s="7">
        <v>0</v>
      </c>
      <c r="AZ37" s="6"/>
      <c r="BA37" s="6">
        <v>0</v>
      </c>
      <c r="BB37" s="6"/>
      <c r="BC37" s="6">
        <v>0</v>
      </c>
      <c r="BD37" s="7"/>
      <c r="BE37" s="7">
        <f>IF(DO37&gt;=70, 5, 0)</f>
        <v>5</v>
      </c>
      <c r="BF37" s="7"/>
      <c r="BG37" s="7"/>
      <c r="BH37" s="7">
        <v>0</v>
      </c>
      <c r="BI37" s="6"/>
      <c r="BJ37" s="6">
        <f>IF(EB37&gt;=70, 6, 0)</f>
        <v>0</v>
      </c>
      <c r="BK37" s="6">
        <v>0</v>
      </c>
      <c r="BL37" s="7">
        <v>0</v>
      </c>
      <c r="BM37" s="7">
        <v>0</v>
      </c>
      <c r="BN37" s="7">
        <v>0</v>
      </c>
      <c r="BO37" s="6"/>
      <c r="BP37" s="6">
        <f>IF(EE37&gt;=70, 6, 0)</f>
        <v>0</v>
      </c>
      <c r="BQ37" s="6">
        <v>0</v>
      </c>
      <c r="BR37" s="7"/>
      <c r="BS37" s="7">
        <v>0</v>
      </c>
      <c r="BT37" s="7">
        <v>0</v>
      </c>
      <c r="BU37" s="6">
        <v>5</v>
      </c>
      <c r="BV37" s="6">
        <v>0</v>
      </c>
      <c r="BW37" s="6">
        <f>IF(DR37&gt;=70, 5, 0)</f>
        <v>0</v>
      </c>
      <c r="BX37" s="6">
        <v>0</v>
      </c>
      <c r="BY37" s="6"/>
      <c r="BZ37" s="6">
        <v>0</v>
      </c>
      <c r="CA37" s="7">
        <v>0</v>
      </c>
      <c r="CB37" s="7">
        <v>0</v>
      </c>
      <c r="CC37" s="7">
        <v>-5</v>
      </c>
      <c r="CD37" s="6">
        <v>0</v>
      </c>
      <c r="CE37" s="6">
        <f>IF(DU37&gt;=70, 5, 0)</f>
        <v>0</v>
      </c>
      <c r="CF37" s="6">
        <v>6</v>
      </c>
      <c r="CG37" s="6">
        <v>0</v>
      </c>
      <c r="CH37" s="6"/>
      <c r="CI37" s="6">
        <v>0</v>
      </c>
      <c r="CJ37" s="7"/>
      <c r="CK37" s="7"/>
      <c r="CL37" s="7"/>
      <c r="CM37" s="6"/>
      <c r="CN37" s="6">
        <f>IF(DX37&gt;=70, 5, 0)</f>
        <v>0</v>
      </c>
      <c r="CO37" s="6"/>
      <c r="CP37" s="6"/>
      <c r="CQ37" s="6"/>
      <c r="CR37" s="7"/>
      <c r="CS37" s="7">
        <f>IF(EH37&gt;=70, 6, 0)</f>
        <v>0</v>
      </c>
      <c r="CT37" s="7"/>
      <c r="CU37" s="6"/>
      <c r="CV37" s="7"/>
      <c r="CW37" s="6"/>
      <c r="CX37" s="10">
        <f>SUM(AR37:CW37)</f>
        <v>15</v>
      </c>
      <c r="CY37" s="10">
        <v>50</v>
      </c>
      <c r="CZ37" s="17">
        <f>CX37+CY37</f>
        <v>65</v>
      </c>
      <c r="DA37" s="1">
        <v>94.29</v>
      </c>
      <c r="DB37" s="18">
        <v>75</v>
      </c>
      <c r="DC37" s="18">
        <v>100</v>
      </c>
      <c r="DD37" s="30">
        <f>AVERAGE(DB37:DC37)</f>
        <v>87.5</v>
      </c>
      <c r="DE37" s="1">
        <v>0</v>
      </c>
      <c r="DF37" s="30">
        <v>60</v>
      </c>
      <c r="DG37" s="1">
        <v>0</v>
      </c>
      <c r="DH37" s="30">
        <v>0</v>
      </c>
      <c r="DI37" s="18">
        <v>0</v>
      </c>
      <c r="DJ37" s="18">
        <v>0</v>
      </c>
      <c r="DK37" s="1"/>
      <c r="DL37" s="15">
        <f>AVERAGE(DA37,DD37:DH37,DK37)</f>
        <v>40.298333333333339</v>
      </c>
      <c r="DM37" s="1">
        <v>66.67</v>
      </c>
      <c r="DN37" s="1">
        <v>93.33</v>
      </c>
      <c r="DO37" s="1">
        <f>MAX(DM37:DN37)</f>
        <v>93.33</v>
      </c>
      <c r="DP37" s="30">
        <v>16.670000000000002</v>
      </c>
      <c r="DQ37" s="30">
        <v>0</v>
      </c>
      <c r="DR37" s="30">
        <f>MAX(DP37:DQ37)</f>
        <v>16.670000000000002</v>
      </c>
      <c r="DS37" s="1">
        <v>16.670000000000002</v>
      </c>
      <c r="DT37" s="1">
        <v>0</v>
      </c>
      <c r="DU37" s="1">
        <f>MAX(DS37:DT37)</f>
        <v>16.670000000000002</v>
      </c>
      <c r="DV37" s="30">
        <v>0</v>
      </c>
      <c r="DW37" s="30">
        <v>0</v>
      </c>
      <c r="DX37" s="30"/>
      <c r="DY37" s="15">
        <f>AVERAGE(DO37,DR37,DU37,DX37)</f>
        <v>42.223333333333336</v>
      </c>
      <c r="DZ37" s="1">
        <v>13.33</v>
      </c>
      <c r="EA37" s="1">
        <v>0</v>
      </c>
      <c r="EB37" s="1">
        <f>MIN(MAX(DZ37:EA37)+0.2*EH37, 100)</f>
        <v>13.33</v>
      </c>
      <c r="EC37" s="30">
        <v>58.33</v>
      </c>
      <c r="ED37" s="30">
        <v>0</v>
      </c>
      <c r="EE37" s="30">
        <f>MIN(MAX(EC37:ED37)+0.15*EH37, 100)</f>
        <v>58.33</v>
      </c>
      <c r="EF37" s="1">
        <v>0</v>
      </c>
      <c r="EG37" s="1">
        <v>0</v>
      </c>
      <c r="EH37" s="1">
        <f>MAX(EF37:EG37)</f>
        <v>0</v>
      </c>
      <c r="EI37" s="15">
        <f>AVERAGE(EB37,EE37,EH37)</f>
        <v>23.886666666666667</v>
      </c>
      <c r="EJ37" s="3">
        <v>0.25</v>
      </c>
      <c r="EK37" s="3">
        <v>0.2</v>
      </c>
      <c r="EL37" s="3">
        <v>0.25</v>
      </c>
      <c r="EM37" s="3">
        <v>0.3</v>
      </c>
      <c r="EN37" s="25">
        <f>MIN(IF(C37="Yes",AQ37+CZ37,0),100)</f>
        <v>67</v>
      </c>
      <c r="EO37" s="25">
        <f>IF(ES37&lt;0,EN37+ES37*-4,EN37)</f>
        <v>67</v>
      </c>
      <c r="EP37" s="25">
        <f>MIN(IF(C37="Yes",AQ37+DL37,0), 100)</f>
        <v>42.298333333333339</v>
      </c>
      <c r="EQ37" s="25">
        <f>MIN(IF(C37="Yes",AQ37+DY37,0),100)</f>
        <v>44.223333333333336</v>
      </c>
      <c r="ER37" s="25">
        <f>MIN(IF(C37="Yes",AQ37+EI37,0), 100)</f>
        <v>25.886666666666667</v>
      </c>
      <c r="ES37" s="26">
        <f>EJ37*EN37+EK37*EP37+EL37*EQ37+EM37*ER37</f>
        <v>44.031500000000001</v>
      </c>
      <c r="ET37" s="26">
        <f>EJ37*EO37+EK37*EP37+EL37*EQ37+EM37*ER37</f>
        <v>44.031500000000001</v>
      </c>
    </row>
    <row r="38" spans="1:150" customFormat="1" x14ac:dyDescent="0.3">
      <c r="A38">
        <v>1402019018</v>
      </c>
      <c r="B38" t="s">
        <v>105</v>
      </c>
      <c r="C38" s="2" t="s">
        <v>108</v>
      </c>
      <c r="D38" s="6">
        <v>1</v>
      </c>
      <c r="E38" s="6"/>
      <c r="F38" s="7"/>
      <c r="G38" s="7"/>
      <c r="H38" s="6">
        <v>1</v>
      </c>
      <c r="I38" s="6"/>
      <c r="J38" s="7"/>
      <c r="K38" s="7"/>
      <c r="L38" s="6"/>
      <c r="M38" s="8"/>
      <c r="N38" s="7"/>
      <c r="O38" s="7"/>
      <c r="P38" s="6"/>
      <c r="Q38" s="8"/>
      <c r="R38" s="7">
        <v>0</v>
      </c>
      <c r="S38" s="7"/>
      <c r="T38" s="6"/>
      <c r="U38" s="16"/>
      <c r="V38" s="7"/>
      <c r="W38" s="7"/>
      <c r="X38" s="6">
        <v>1</v>
      </c>
      <c r="Y38" s="6"/>
      <c r="Z38" s="7"/>
      <c r="AA38" s="7"/>
      <c r="AB38" s="6"/>
      <c r="AC38" s="6"/>
      <c r="AD38" s="7"/>
      <c r="AE38" s="8"/>
      <c r="AF38" s="10">
        <v>14</v>
      </c>
      <c r="AG38" s="10">
        <v>10</v>
      </c>
      <c r="AH38" s="10">
        <f>COUNT(D38:AE38)</f>
        <v>4</v>
      </c>
      <c r="AI38" s="22">
        <f>IF(C38="Yes",(AF38-AH38+(CZ38-50)/AG38)/AF38,0)</f>
        <v>0.87142857142857133</v>
      </c>
      <c r="AJ38" s="11">
        <f>SUM(D38:AE38)</f>
        <v>3</v>
      </c>
      <c r="AK38" s="10">
        <f>MAX(AJ38-AL38-AM38,0)*-1</f>
        <v>0</v>
      </c>
      <c r="AL38" s="10">
        <v>10</v>
      </c>
      <c r="AM38" s="10">
        <v>3</v>
      </c>
      <c r="AN38" s="7">
        <f>AJ38+AK38+AO38</f>
        <v>3</v>
      </c>
      <c r="AO38" s="6"/>
      <c r="AP38" s="3">
        <v>0.5</v>
      </c>
      <c r="AQ38" s="15">
        <f>MIN(AN38,AL38)*AP38</f>
        <v>1.5</v>
      </c>
      <c r="AR38" s="6">
        <v>0</v>
      </c>
      <c r="AS38" s="6">
        <v>0</v>
      </c>
      <c r="AT38" s="6">
        <v>3</v>
      </c>
      <c r="AU38" s="6">
        <v>0</v>
      </c>
      <c r="AV38" s="7"/>
      <c r="AW38" s="7">
        <v>0</v>
      </c>
      <c r="AX38" s="7"/>
      <c r="AY38" s="7">
        <v>0</v>
      </c>
      <c r="AZ38" s="6"/>
      <c r="BA38" s="6">
        <v>3</v>
      </c>
      <c r="BB38" s="6"/>
      <c r="BC38" s="6">
        <v>0</v>
      </c>
      <c r="BD38" s="7"/>
      <c r="BE38" s="7">
        <f>IF(DO38&gt;=70, 5, 0)</f>
        <v>0</v>
      </c>
      <c r="BF38" s="7"/>
      <c r="BG38" s="7"/>
      <c r="BH38" s="7">
        <v>0</v>
      </c>
      <c r="BI38" s="6"/>
      <c r="BJ38" s="6">
        <f>IF(EB38&gt;=70, 6, 0)</f>
        <v>0</v>
      </c>
      <c r="BK38" s="6">
        <v>0</v>
      </c>
      <c r="BL38" s="7">
        <v>0</v>
      </c>
      <c r="BM38" s="7">
        <v>0</v>
      </c>
      <c r="BN38" s="7">
        <v>0</v>
      </c>
      <c r="BO38" s="6"/>
      <c r="BP38" s="6">
        <f>IF(EE38&gt;=70, 6, 0)</f>
        <v>0</v>
      </c>
      <c r="BQ38" s="6">
        <v>-5</v>
      </c>
      <c r="BR38" s="7"/>
      <c r="BS38" s="7">
        <v>0</v>
      </c>
      <c r="BT38" s="7">
        <v>0</v>
      </c>
      <c r="BU38" s="6">
        <v>5</v>
      </c>
      <c r="BV38" s="6">
        <v>0</v>
      </c>
      <c r="BW38" s="6">
        <f>IF(DR38&gt;=70, 5, 0)</f>
        <v>0</v>
      </c>
      <c r="BX38" s="6">
        <v>0</v>
      </c>
      <c r="BY38" s="6"/>
      <c r="BZ38" s="6">
        <v>0</v>
      </c>
      <c r="CA38" s="7">
        <v>0</v>
      </c>
      <c r="CB38" s="7">
        <v>0</v>
      </c>
      <c r="CC38" s="7">
        <v>0</v>
      </c>
      <c r="CD38" s="6">
        <v>0</v>
      </c>
      <c r="CE38" s="6">
        <f>IF(DU38&gt;=70, 5, 0)</f>
        <v>0</v>
      </c>
      <c r="CF38" s="6">
        <v>6</v>
      </c>
      <c r="CG38" s="6">
        <v>0</v>
      </c>
      <c r="CH38" s="6"/>
      <c r="CI38" s="6">
        <v>0</v>
      </c>
      <c r="CJ38" s="7"/>
      <c r="CK38" s="7"/>
      <c r="CL38" s="7"/>
      <c r="CM38" s="6"/>
      <c r="CN38" s="6">
        <f>IF(DX38&gt;=70, 5, 0)</f>
        <v>0</v>
      </c>
      <c r="CO38" s="6"/>
      <c r="CP38" s="6"/>
      <c r="CQ38" s="6"/>
      <c r="CR38" s="7"/>
      <c r="CS38" s="7">
        <f>IF(EH38&gt;=70, 6, 0)</f>
        <v>0</v>
      </c>
      <c r="CT38" s="7"/>
      <c r="CU38" s="6"/>
      <c r="CV38" s="7"/>
      <c r="CW38" s="6">
        <f>5+5</f>
        <v>10</v>
      </c>
      <c r="CX38" s="10">
        <f>SUM(AR38:CW38)</f>
        <v>22</v>
      </c>
      <c r="CY38" s="10">
        <v>50</v>
      </c>
      <c r="CZ38" s="17">
        <f>CX38+CY38</f>
        <v>72</v>
      </c>
      <c r="DA38" s="1">
        <v>77.14</v>
      </c>
      <c r="DB38" s="18">
        <v>100</v>
      </c>
      <c r="DC38" s="18">
        <v>100</v>
      </c>
      <c r="DD38" s="30">
        <f>AVERAGE(DB38:DC38)</f>
        <v>100</v>
      </c>
      <c r="DE38" s="1">
        <v>80</v>
      </c>
      <c r="DF38" s="30">
        <v>85</v>
      </c>
      <c r="DG38" s="1">
        <v>0</v>
      </c>
      <c r="DH38" s="30">
        <v>0</v>
      </c>
      <c r="DI38" s="18">
        <v>0</v>
      </c>
      <c r="DJ38" s="18">
        <v>0</v>
      </c>
      <c r="DK38" s="1"/>
      <c r="DL38" s="15">
        <f>AVERAGE(DA38,DD38:DH38,DK38)</f>
        <v>57.023333333333333</v>
      </c>
      <c r="DM38" s="1">
        <v>26.67</v>
      </c>
      <c r="DN38" s="1">
        <v>33.33</v>
      </c>
      <c r="DO38" s="1">
        <f>MAX(DM38:DN38)</f>
        <v>33.33</v>
      </c>
      <c r="DP38" s="30">
        <v>11.11</v>
      </c>
      <c r="DQ38" s="30">
        <v>0</v>
      </c>
      <c r="DR38" s="30">
        <f>MAX(DP38:DQ38)</f>
        <v>11.11</v>
      </c>
      <c r="DS38" s="1">
        <v>11.11</v>
      </c>
      <c r="DT38" s="1">
        <v>0</v>
      </c>
      <c r="DU38" s="1">
        <f>MAX(DS38:DT38)</f>
        <v>11.11</v>
      </c>
      <c r="DV38" s="30">
        <v>0</v>
      </c>
      <c r="DW38" s="30">
        <v>0</v>
      </c>
      <c r="DX38" s="30"/>
      <c r="DY38" s="15">
        <f>AVERAGE(DO38,DR38,DU38,DX38)</f>
        <v>18.516666666666666</v>
      </c>
      <c r="DZ38" s="1">
        <v>26.67</v>
      </c>
      <c r="EA38" s="1">
        <v>0</v>
      </c>
      <c r="EB38" s="1">
        <f>MIN(MAX(DZ38:EA38)+0.2*EH38, 100)</f>
        <v>26.67</v>
      </c>
      <c r="EC38" s="30">
        <v>50</v>
      </c>
      <c r="ED38" s="30">
        <v>0</v>
      </c>
      <c r="EE38" s="30">
        <f>MIN(MAX(EC38:ED38)+0.15*EH38, 100)</f>
        <v>50</v>
      </c>
      <c r="EF38" s="1">
        <v>0</v>
      </c>
      <c r="EG38" s="1">
        <v>0</v>
      </c>
      <c r="EH38" s="1">
        <f>MAX(EF38:EG38)</f>
        <v>0</v>
      </c>
      <c r="EI38" s="15">
        <f>AVERAGE(EB38,EE38,EH38)</f>
        <v>25.556666666666668</v>
      </c>
      <c r="EJ38" s="3">
        <v>0.25</v>
      </c>
      <c r="EK38" s="3">
        <v>0.2</v>
      </c>
      <c r="EL38" s="3">
        <v>0.25</v>
      </c>
      <c r="EM38" s="3">
        <v>0.3</v>
      </c>
      <c r="EN38" s="25">
        <f>MIN(IF(C38="Yes",AQ38+CZ38,0),100)</f>
        <v>73.5</v>
      </c>
      <c r="EO38" s="25">
        <f>IF(ES38&lt;0,EN38+ES38*-4,EN38)</f>
        <v>73.5</v>
      </c>
      <c r="EP38" s="25">
        <f>MIN(IF(C38="Yes",AQ38+DL38,0), 100)</f>
        <v>58.523333333333333</v>
      </c>
      <c r="EQ38" s="25">
        <f>MIN(IF(C38="Yes",AQ38+DY38,0),100)</f>
        <v>20.016666666666666</v>
      </c>
      <c r="ER38" s="25">
        <f>MIN(IF(C38="Yes",AQ38+EI38,0), 100)</f>
        <v>27.056666666666668</v>
      </c>
      <c r="ES38" s="26">
        <f>EJ38*EN38+EK38*EP38+EL38*EQ38+EM38*ER38</f>
        <v>43.200833333333335</v>
      </c>
      <c r="ET38" s="26">
        <f>EJ38*EO38+EK38*EP38+EL38*EQ38+EM38*ER38</f>
        <v>43.200833333333335</v>
      </c>
    </row>
    <row r="39" spans="1:150" customFormat="1" x14ac:dyDescent="0.3">
      <c r="A39">
        <v>1402019009</v>
      </c>
      <c r="B39" t="s">
        <v>107</v>
      </c>
      <c r="C39" s="2" t="s">
        <v>108</v>
      </c>
      <c r="D39" s="6">
        <v>1</v>
      </c>
      <c r="E39" s="6">
        <v>1</v>
      </c>
      <c r="F39" s="7"/>
      <c r="G39" s="7"/>
      <c r="H39" s="6"/>
      <c r="I39" s="6">
        <v>1</v>
      </c>
      <c r="J39" s="7"/>
      <c r="K39" s="7">
        <v>1</v>
      </c>
      <c r="L39" s="6"/>
      <c r="M39" s="8"/>
      <c r="N39" s="7"/>
      <c r="O39" s="7"/>
      <c r="P39" s="6">
        <v>1</v>
      </c>
      <c r="Q39" s="8"/>
      <c r="R39" s="7"/>
      <c r="S39" s="7"/>
      <c r="T39" s="6">
        <v>1</v>
      </c>
      <c r="U39" s="16"/>
      <c r="V39" s="7">
        <v>1</v>
      </c>
      <c r="W39" s="7"/>
      <c r="X39" s="6">
        <v>1</v>
      </c>
      <c r="Y39" s="6"/>
      <c r="Z39" s="7"/>
      <c r="AA39" s="7"/>
      <c r="AB39" s="6"/>
      <c r="AC39" s="6"/>
      <c r="AD39" s="7"/>
      <c r="AE39" s="8"/>
      <c r="AF39" s="10">
        <v>14</v>
      </c>
      <c r="AG39" s="10">
        <v>10</v>
      </c>
      <c r="AH39" s="10">
        <f>COUNT(D39:AE39)</f>
        <v>8</v>
      </c>
      <c r="AI39" s="22">
        <f>IF(C39="Yes",(AF39-AH39+(CZ39-50)/AG39)/AF39,0)</f>
        <v>0.5</v>
      </c>
      <c r="AJ39" s="11">
        <f>SUM(D39:AE39)</f>
        <v>8</v>
      </c>
      <c r="AK39" s="10">
        <f>MAX(AJ39-AL39-AM39,0)*-1</f>
        <v>0</v>
      </c>
      <c r="AL39" s="10">
        <v>10</v>
      </c>
      <c r="AM39" s="10">
        <v>3</v>
      </c>
      <c r="AN39" s="7">
        <f>AJ39+AK39+AO39</f>
        <v>8</v>
      </c>
      <c r="AO39" s="6"/>
      <c r="AP39" s="3">
        <v>0.5</v>
      </c>
      <c r="AQ39" s="15">
        <f>MIN(AN39,AL39)*AP39</f>
        <v>4</v>
      </c>
      <c r="AR39" s="6">
        <v>0</v>
      </c>
      <c r="AS39" s="6">
        <v>0</v>
      </c>
      <c r="AT39" s="6">
        <v>1</v>
      </c>
      <c r="AU39" s="6">
        <v>0</v>
      </c>
      <c r="AV39" s="7"/>
      <c r="AW39" s="7">
        <v>0</v>
      </c>
      <c r="AX39" s="7"/>
      <c r="AY39" s="7">
        <v>0</v>
      </c>
      <c r="AZ39" s="6"/>
      <c r="BA39" s="6">
        <v>3</v>
      </c>
      <c r="BB39" s="6"/>
      <c r="BC39" s="6">
        <v>0</v>
      </c>
      <c r="BD39" s="7"/>
      <c r="BE39" s="7">
        <f>IF(DO39&gt;=70, 5, 0)</f>
        <v>0</v>
      </c>
      <c r="BF39" s="7"/>
      <c r="BG39" s="7"/>
      <c r="BH39" s="7">
        <v>0</v>
      </c>
      <c r="BI39" s="6"/>
      <c r="BJ39" s="6">
        <f>IF(EB39&gt;=70, 6, 0)</f>
        <v>0</v>
      </c>
      <c r="BK39" s="6">
        <v>-5</v>
      </c>
      <c r="BL39" s="7">
        <v>0</v>
      </c>
      <c r="BM39" s="7">
        <v>-5</v>
      </c>
      <c r="BN39" s="7">
        <v>0</v>
      </c>
      <c r="BO39" s="6"/>
      <c r="BP39" s="6">
        <f>IF(EE39&gt;=70, 6, 0)</f>
        <v>0</v>
      </c>
      <c r="BQ39" s="6">
        <v>-5</v>
      </c>
      <c r="BR39" s="7"/>
      <c r="BS39" s="7">
        <v>-5</v>
      </c>
      <c r="BT39" s="7">
        <v>-5</v>
      </c>
      <c r="BU39" s="6">
        <v>5</v>
      </c>
      <c r="BV39" s="6">
        <v>0</v>
      </c>
      <c r="BW39" s="6">
        <f>IF(DR39&gt;=70, 5, 0)</f>
        <v>0</v>
      </c>
      <c r="BX39" s="6">
        <v>0</v>
      </c>
      <c r="BY39" s="6"/>
      <c r="BZ39" s="6">
        <v>0</v>
      </c>
      <c r="CA39" s="7">
        <v>0</v>
      </c>
      <c r="CB39" s="7">
        <v>0</v>
      </c>
      <c r="CC39" s="7">
        <v>0</v>
      </c>
      <c r="CD39" s="6">
        <v>0</v>
      </c>
      <c r="CE39" s="6">
        <f>IF(DU39&gt;=70, 5, 0)</f>
        <v>0</v>
      </c>
      <c r="CF39" s="6">
        <v>6</v>
      </c>
      <c r="CG39" s="6">
        <v>0</v>
      </c>
      <c r="CH39" s="6"/>
      <c r="CI39" s="6">
        <v>0</v>
      </c>
      <c r="CJ39" s="7"/>
      <c r="CK39" s="7"/>
      <c r="CL39" s="7"/>
      <c r="CM39" s="6"/>
      <c r="CN39" s="6">
        <f>IF(DX39&gt;=70, 5, 0)</f>
        <v>0</v>
      </c>
      <c r="CO39" s="6"/>
      <c r="CP39" s="6"/>
      <c r="CQ39" s="6"/>
      <c r="CR39" s="7"/>
      <c r="CS39" s="7">
        <f>IF(EH39&gt;=70, 6, 0)</f>
        <v>0</v>
      </c>
      <c r="CT39" s="7"/>
      <c r="CU39" s="6">
        <v>20</v>
      </c>
      <c r="CV39" s="7"/>
      <c r="CW39" s="6"/>
      <c r="CX39" s="10">
        <f>SUM(AR39:CW39)</f>
        <v>10</v>
      </c>
      <c r="CY39" s="10">
        <v>50</v>
      </c>
      <c r="CZ39" s="17">
        <f>CX39+CY39</f>
        <v>60</v>
      </c>
      <c r="DA39" s="1">
        <v>74.290000000000006</v>
      </c>
      <c r="DB39" s="18">
        <v>50</v>
      </c>
      <c r="DC39" s="18">
        <v>100</v>
      </c>
      <c r="DD39" s="30">
        <f>AVERAGE(DB39:DC39)</f>
        <v>75</v>
      </c>
      <c r="DE39" s="1">
        <v>100</v>
      </c>
      <c r="DF39" s="30">
        <v>0</v>
      </c>
      <c r="DG39" s="1">
        <v>0</v>
      </c>
      <c r="DH39" s="30">
        <v>0</v>
      </c>
      <c r="DI39" s="18">
        <v>0</v>
      </c>
      <c r="DJ39" s="18">
        <v>0</v>
      </c>
      <c r="DK39" s="1"/>
      <c r="DL39" s="15">
        <f>AVERAGE(DA39,DD39:DH39,DK39)</f>
        <v>41.548333333333339</v>
      </c>
      <c r="DM39" s="1">
        <v>20</v>
      </c>
      <c r="DN39" s="1">
        <v>26.67</v>
      </c>
      <c r="DO39" s="1">
        <f>MAX(DM39:DN39)</f>
        <v>26.67</v>
      </c>
      <c r="DP39" s="30">
        <v>55.56</v>
      </c>
      <c r="DQ39" s="30">
        <v>0</v>
      </c>
      <c r="DR39" s="30">
        <f>MAX(DP39:DQ39)</f>
        <v>55.56</v>
      </c>
      <c r="DS39" s="1">
        <v>55.56</v>
      </c>
      <c r="DT39" s="1">
        <v>0</v>
      </c>
      <c r="DU39" s="1">
        <f>MAX(DS39:DT39)</f>
        <v>55.56</v>
      </c>
      <c r="DV39" s="30">
        <v>0</v>
      </c>
      <c r="DW39" s="30">
        <v>0</v>
      </c>
      <c r="DX39" s="30"/>
      <c r="DY39" s="15">
        <f>AVERAGE(DO39,DR39,DU39,DX39)</f>
        <v>45.930000000000007</v>
      </c>
      <c r="DZ39" s="1">
        <v>0</v>
      </c>
      <c r="EA39" s="1">
        <v>0</v>
      </c>
      <c r="EB39" s="1">
        <f>MIN(MAX(DZ39:EA39)+0.2*EH39, 100)</f>
        <v>0</v>
      </c>
      <c r="EC39" s="30">
        <v>41.67</v>
      </c>
      <c r="ED39" s="30">
        <v>0</v>
      </c>
      <c r="EE39" s="30">
        <f>MIN(MAX(EC39:ED39)+0.15*EH39, 100)</f>
        <v>41.67</v>
      </c>
      <c r="EF39" s="1">
        <v>0</v>
      </c>
      <c r="EG39" s="1">
        <v>0</v>
      </c>
      <c r="EH39" s="1">
        <f>MAX(EF39:EG39)</f>
        <v>0</v>
      </c>
      <c r="EI39" s="15">
        <f>AVERAGE(EB39,EE39,EH39)</f>
        <v>13.89</v>
      </c>
      <c r="EJ39" s="3">
        <v>0.25</v>
      </c>
      <c r="EK39" s="3">
        <v>0.2</v>
      </c>
      <c r="EL39" s="3">
        <v>0.25</v>
      </c>
      <c r="EM39" s="3">
        <v>0.3</v>
      </c>
      <c r="EN39" s="25">
        <f>MIN(IF(C39="Yes",AQ39+CZ39,0),100)</f>
        <v>64</v>
      </c>
      <c r="EO39" s="25">
        <f>IF(ES39&lt;0,EN39+ES39*-4,EN39)</f>
        <v>64</v>
      </c>
      <c r="EP39" s="25">
        <f>MIN(IF(C39="Yes",AQ39+DL39,0), 100)</f>
        <v>45.548333333333339</v>
      </c>
      <c r="EQ39" s="25">
        <f>MIN(IF(C39="Yes",AQ39+DY39,0),100)</f>
        <v>49.930000000000007</v>
      </c>
      <c r="ER39" s="25">
        <f>MIN(IF(C39="Yes",AQ39+EI39,0), 100)</f>
        <v>17.89</v>
      </c>
      <c r="ES39" s="26">
        <f>EJ39*EN39+EK39*EP39+EL39*EQ39+EM39*ER39</f>
        <v>42.959166666666668</v>
      </c>
      <c r="ET39" s="26">
        <f>EJ39*EO39+EK39*EP39+EL39*EQ39+EM39*ER39</f>
        <v>42.959166666666668</v>
      </c>
    </row>
    <row r="40" spans="1:150" customFormat="1" x14ac:dyDescent="0.3">
      <c r="A40">
        <v>1402019125</v>
      </c>
      <c r="B40" t="s">
        <v>105</v>
      </c>
      <c r="C40" s="2" t="s">
        <v>108</v>
      </c>
      <c r="D40" s="6"/>
      <c r="E40" s="6">
        <v>1</v>
      </c>
      <c r="F40" s="7"/>
      <c r="G40" s="7"/>
      <c r="H40" s="6"/>
      <c r="I40" s="6">
        <v>1</v>
      </c>
      <c r="J40" s="7"/>
      <c r="K40" s="7"/>
      <c r="L40" s="6"/>
      <c r="M40" s="8"/>
      <c r="N40" s="7"/>
      <c r="O40" s="7"/>
      <c r="P40" s="6"/>
      <c r="Q40" s="8"/>
      <c r="R40" s="7">
        <v>1</v>
      </c>
      <c r="S40" s="7">
        <v>1</v>
      </c>
      <c r="T40" s="6"/>
      <c r="U40" s="16"/>
      <c r="V40" s="7"/>
      <c r="W40" s="7"/>
      <c r="X40" s="6"/>
      <c r="Y40" s="6"/>
      <c r="Z40" s="7"/>
      <c r="AA40" s="7"/>
      <c r="AB40" s="6"/>
      <c r="AC40" s="6"/>
      <c r="AD40" s="7"/>
      <c r="AE40" s="8"/>
      <c r="AF40" s="10">
        <v>14</v>
      </c>
      <c r="AG40" s="10">
        <v>10</v>
      </c>
      <c r="AH40" s="10">
        <f>COUNT(D40:AE40)</f>
        <v>4</v>
      </c>
      <c r="AI40" s="22">
        <f>IF(C40="Yes",(AF40-AH40+(CZ40-50)/AG40)/AF40,0)</f>
        <v>0.85</v>
      </c>
      <c r="AJ40" s="11">
        <f>SUM(D40:AE40)</f>
        <v>4</v>
      </c>
      <c r="AK40" s="10">
        <f>MAX(AJ40-AL40-AM40,0)*-1</f>
        <v>0</v>
      </c>
      <c r="AL40" s="10">
        <v>10</v>
      </c>
      <c r="AM40" s="10">
        <v>3</v>
      </c>
      <c r="AN40" s="7">
        <f>AJ40+AK40+AO40</f>
        <v>4</v>
      </c>
      <c r="AO40" s="6"/>
      <c r="AP40" s="3">
        <v>0.5</v>
      </c>
      <c r="AQ40" s="15">
        <f>MIN(AN40,AL40)*AP40</f>
        <v>2</v>
      </c>
      <c r="AR40" s="6">
        <v>0</v>
      </c>
      <c r="AS40" s="6">
        <v>0</v>
      </c>
      <c r="AT40" s="6">
        <v>1</v>
      </c>
      <c r="AU40" s="6">
        <v>0</v>
      </c>
      <c r="AV40" s="7"/>
      <c r="AW40" s="7">
        <v>0</v>
      </c>
      <c r="AX40" s="7"/>
      <c r="AY40" s="7">
        <v>-5</v>
      </c>
      <c r="AZ40" s="6"/>
      <c r="BA40" s="6">
        <v>0</v>
      </c>
      <c r="BB40" s="6"/>
      <c r="BC40" s="6">
        <v>0</v>
      </c>
      <c r="BD40" s="7"/>
      <c r="BE40" s="7">
        <f>IF(DO40&gt;=70, 5, 0)</f>
        <v>5</v>
      </c>
      <c r="BF40" s="7"/>
      <c r="BG40" s="7"/>
      <c r="BH40" s="7">
        <v>0</v>
      </c>
      <c r="BI40" s="6"/>
      <c r="BJ40" s="6">
        <f>IF(EB40&gt;=70, 6, 0)</f>
        <v>0</v>
      </c>
      <c r="BK40" s="6">
        <v>0</v>
      </c>
      <c r="BL40" s="7">
        <v>0</v>
      </c>
      <c r="BM40" s="7">
        <v>-5</v>
      </c>
      <c r="BN40" s="7">
        <v>0</v>
      </c>
      <c r="BO40" s="6">
        <v>2</v>
      </c>
      <c r="BP40" s="6">
        <f>IF(EE40&gt;=70, 6, 0)</f>
        <v>0</v>
      </c>
      <c r="BQ40" s="6">
        <v>0</v>
      </c>
      <c r="BR40" s="7"/>
      <c r="BS40" s="7">
        <v>0</v>
      </c>
      <c r="BT40" s="7">
        <v>0</v>
      </c>
      <c r="BU40" s="6">
        <v>5</v>
      </c>
      <c r="BV40" s="6">
        <v>0</v>
      </c>
      <c r="BW40" s="6">
        <f>IF(DR40&gt;=70, 5, 0)</f>
        <v>0</v>
      </c>
      <c r="BX40" s="6">
        <v>0</v>
      </c>
      <c r="BY40" s="6"/>
      <c r="BZ40" s="6">
        <v>0</v>
      </c>
      <c r="CA40" s="7">
        <v>0</v>
      </c>
      <c r="CB40" s="7">
        <v>0</v>
      </c>
      <c r="CC40" s="7">
        <v>0</v>
      </c>
      <c r="CD40" s="6">
        <v>0</v>
      </c>
      <c r="CE40" s="6">
        <f>IF(DU40&gt;=70, 5, 0)</f>
        <v>0</v>
      </c>
      <c r="CF40" s="6">
        <v>6</v>
      </c>
      <c r="CG40" s="6">
        <v>0</v>
      </c>
      <c r="CH40" s="6"/>
      <c r="CI40" s="6">
        <v>0</v>
      </c>
      <c r="CJ40" s="7"/>
      <c r="CK40" s="7"/>
      <c r="CL40" s="7"/>
      <c r="CM40" s="6"/>
      <c r="CN40" s="6">
        <f>IF(DX40&gt;=70, 5, 0)</f>
        <v>0</v>
      </c>
      <c r="CO40" s="6"/>
      <c r="CP40" s="6"/>
      <c r="CQ40" s="6"/>
      <c r="CR40" s="7"/>
      <c r="CS40" s="7">
        <f>IF(EH40&gt;=70, 6, 0)</f>
        <v>0</v>
      </c>
      <c r="CT40" s="7"/>
      <c r="CU40" s="6"/>
      <c r="CV40" s="7"/>
      <c r="CW40" s="6">
        <v>10</v>
      </c>
      <c r="CX40" s="10">
        <f>SUM(AR40:CW40)</f>
        <v>19</v>
      </c>
      <c r="CY40" s="10">
        <v>50</v>
      </c>
      <c r="CZ40" s="17">
        <f>CX40+CY40</f>
        <v>69</v>
      </c>
      <c r="DA40" s="1">
        <v>88.57</v>
      </c>
      <c r="DB40" s="18">
        <v>0</v>
      </c>
      <c r="DC40" s="18">
        <v>0</v>
      </c>
      <c r="DD40" s="30">
        <f>AVERAGE(DB40:DC40)</f>
        <v>0</v>
      </c>
      <c r="DE40" s="1">
        <v>0</v>
      </c>
      <c r="DF40" s="30">
        <v>35</v>
      </c>
      <c r="DG40" s="1">
        <v>0</v>
      </c>
      <c r="DH40" s="30">
        <v>0</v>
      </c>
      <c r="DI40" s="18">
        <v>0</v>
      </c>
      <c r="DJ40" s="18">
        <v>0</v>
      </c>
      <c r="DK40" s="1"/>
      <c r="DL40" s="15">
        <f>AVERAGE(DA40,DD40:DH40,DK40)</f>
        <v>20.594999999999999</v>
      </c>
      <c r="DM40" s="1">
        <v>53.33</v>
      </c>
      <c r="DN40" s="1">
        <v>86.67</v>
      </c>
      <c r="DO40" s="1">
        <f>MAX(DM40:DN40)</f>
        <v>86.67</v>
      </c>
      <c r="DP40" s="30">
        <v>33.33</v>
      </c>
      <c r="DQ40" s="30">
        <v>0</v>
      </c>
      <c r="DR40" s="30">
        <f>MAX(DP40:DQ40)</f>
        <v>33.33</v>
      </c>
      <c r="DS40" s="1">
        <v>33.33</v>
      </c>
      <c r="DT40" s="1">
        <v>0</v>
      </c>
      <c r="DU40" s="1">
        <f>MAX(DS40:DT40)</f>
        <v>33.33</v>
      </c>
      <c r="DV40" s="30">
        <v>0</v>
      </c>
      <c r="DW40" s="30">
        <v>0</v>
      </c>
      <c r="DX40" s="30"/>
      <c r="DY40" s="15">
        <f>AVERAGE(DO40,DR40,DU40,DX40)</f>
        <v>51.109999999999992</v>
      </c>
      <c r="DZ40" s="1">
        <v>6.67</v>
      </c>
      <c r="EA40" s="1">
        <v>8</v>
      </c>
      <c r="EB40" s="1">
        <f>MIN(MAX(DZ40:EA40)+0.2*EH40, 100)</f>
        <v>8</v>
      </c>
      <c r="EC40" s="30">
        <v>58.33</v>
      </c>
      <c r="ED40" s="30">
        <v>0</v>
      </c>
      <c r="EE40" s="30">
        <f>MIN(MAX(EC40:ED40)+0.15*EH40, 100)</f>
        <v>58.33</v>
      </c>
      <c r="EF40" s="1">
        <v>0</v>
      </c>
      <c r="EG40" s="1">
        <v>0</v>
      </c>
      <c r="EH40" s="1">
        <f>MAX(EF40:EG40)</f>
        <v>0</v>
      </c>
      <c r="EI40" s="15">
        <f>AVERAGE(EB40,EE40,EH40)</f>
        <v>22.11</v>
      </c>
      <c r="EJ40" s="3">
        <v>0.25</v>
      </c>
      <c r="EK40" s="3">
        <v>0.2</v>
      </c>
      <c r="EL40" s="3">
        <v>0.25</v>
      </c>
      <c r="EM40" s="3">
        <v>0.3</v>
      </c>
      <c r="EN40" s="25">
        <f>MIN(IF(C40="Yes",AQ40+CZ40,0),100)</f>
        <v>71</v>
      </c>
      <c r="EO40" s="25">
        <f>IF(ES40&lt;0,EN40+ES40*-4,EN40)</f>
        <v>71</v>
      </c>
      <c r="EP40" s="25">
        <f>MIN(IF(C40="Yes",AQ40+DL40,0), 100)</f>
        <v>22.594999999999999</v>
      </c>
      <c r="EQ40" s="25">
        <f>MIN(IF(C40="Yes",AQ40+DY40,0),100)</f>
        <v>53.109999999999992</v>
      </c>
      <c r="ER40" s="25">
        <f>MIN(IF(C40="Yes",AQ40+EI40,0), 100)</f>
        <v>24.11</v>
      </c>
      <c r="ES40" s="26">
        <f>EJ40*EN40+EK40*EP40+EL40*EQ40+EM40*ER40</f>
        <v>42.779499999999992</v>
      </c>
      <c r="ET40" s="26">
        <f>EJ40*EO40+EK40*EP40+EL40*EQ40+EM40*ER40</f>
        <v>42.779499999999992</v>
      </c>
    </row>
    <row r="41" spans="1:150" customFormat="1" x14ac:dyDescent="0.3">
      <c r="A41">
        <v>1402017005</v>
      </c>
      <c r="B41" t="s">
        <v>107</v>
      </c>
      <c r="C41" s="2" t="s">
        <v>108</v>
      </c>
      <c r="D41" s="6"/>
      <c r="E41" s="6"/>
      <c r="F41" s="7"/>
      <c r="G41" s="7"/>
      <c r="H41" s="6">
        <v>1</v>
      </c>
      <c r="I41" s="6">
        <v>1</v>
      </c>
      <c r="J41" s="7"/>
      <c r="K41" s="7"/>
      <c r="L41" s="6">
        <v>1</v>
      </c>
      <c r="M41" s="8"/>
      <c r="N41" s="7"/>
      <c r="O41" s="7"/>
      <c r="P41" s="6"/>
      <c r="Q41" s="8"/>
      <c r="R41" s="7">
        <v>1</v>
      </c>
      <c r="S41" s="7"/>
      <c r="T41" s="6">
        <v>1</v>
      </c>
      <c r="U41" s="16"/>
      <c r="V41" s="7"/>
      <c r="W41" s="7"/>
      <c r="X41" s="6"/>
      <c r="Y41" s="6"/>
      <c r="Z41" s="7"/>
      <c r="AA41" s="7"/>
      <c r="AB41" s="6"/>
      <c r="AC41" s="6"/>
      <c r="AD41" s="7"/>
      <c r="AE41" s="8"/>
      <c r="AF41" s="10">
        <v>14</v>
      </c>
      <c r="AG41" s="10">
        <v>10</v>
      </c>
      <c r="AH41" s="10">
        <f>COUNT(D41:AE41)</f>
        <v>5</v>
      </c>
      <c r="AI41" s="22">
        <f>IF(C41="Yes",(AF41-AH41+(CZ41-50)/AG41)/AF41,0)</f>
        <v>0.70000000000000007</v>
      </c>
      <c r="AJ41" s="11">
        <f>SUM(D41:AE41)</f>
        <v>5</v>
      </c>
      <c r="AK41" s="10">
        <f>MAX(AJ41-AL41-AM41,0)*-1</f>
        <v>0</v>
      </c>
      <c r="AL41" s="10">
        <v>10</v>
      </c>
      <c r="AM41" s="10">
        <v>3</v>
      </c>
      <c r="AN41" s="7">
        <f>AJ41+AK41+AO41</f>
        <v>5</v>
      </c>
      <c r="AO41" s="6"/>
      <c r="AP41" s="3">
        <v>0.5</v>
      </c>
      <c r="AQ41" s="15">
        <f>MIN(AN41,AL41)*AP41</f>
        <v>2.5</v>
      </c>
      <c r="AR41" s="6">
        <v>0</v>
      </c>
      <c r="AS41" s="6">
        <v>0</v>
      </c>
      <c r="AT41" s="6">
        <v>4</v>
      </c>
      <c r="AU41" s="6">
        <v>0</v>
      </c>
      <c r="AV41" s="7">
        <v>-5</v>
      </c>
      <c r="AW41" s="7">
        <v>0</v>
      </c>
      <c r="AX41" s="7"/>
      <c r="AY41" s="7">
        <v>0</v>
      </c>
      <c r="AZ41" s="6"/>
      <c r="BA41" s="6">
        <v>3</v>
      </c>
      <c r="BB41" s="6"/>
      <c r="BC41" s="6">
        <v>0</v>
      </c>
      <c r="BD41" s="7"/>
      <c r="BE41" s="7">
        <f>IF(DO41&gt;=70, 5, 0)</f>
        <v>0</v>
      </c>
      <c r="BF41" s="7"/>
      <c r="BG41" s="7"/>
      <c r="BH41" s="7">
        <v>0</v>
      </c>
      <c r="BI41" s="6"/>
      <c r="BJ41" s="6">
        <f>IF(EB41&gt;=70, 6, 0)</f>
        <v>0</v>
      </c>
      <c r="BK41" s="6">
        <v>0</v>
      </c>
      <c r="BL41" s="7">
        <v>0</v>
      </c>
      <c r="BM41" s="7">
        <v>0</v>
      </c>
      <c r="BN41" s="7">
        <v>0</v>
      </c>
      <c r="BO41" s="6"/>
      <c r="BP41" s="6">
        <f>IF(EE41&gt;=70, 6, 0)</f>
        <v>0</v>
      </c>
      <c r="BQ41" s="6">
        <v>0</v>
      </c>
      <c r="BR41" s="7"/>
      <c r="BS41" s="7">
        <v>0</v>
      </c>
      <c r="BT41" s="7">
        <v>0</v>
      </c>
      <c r="BU41" s="6">
        <v>5</v>
      </c>
      <c r="BV41" s="6">
        <v>0</v>
      </c>
      <c r="BW41" s="6">
        <f>IF(DR41&gt;=70, 5, 0)</f>
        <v>0</v>
      </c>
      <c r="BX41" s="6">
        <v>0</v>
      </c>
      <c r="BY41" s="6"/>
      <c r="BZ41" s="6">
        <v>0</v>
      </c>
      <c r="CA41" s="7">
        <v>0</v>
      </c>
      <c r="CB41" s="7">
        <v>0</v>
      </c>
      <c r="CC41" s="7">
        <v>0</v>
      </c>
      <c r="CD41" s="6">
        <v>-5</v>
      </c>
      <c r="CE41" s="6">
        <f>IF(DU41&gt;=70, 5, 0)</f>
        <v>0</v>
      </c>
      <c r="CF41" s="6">
        <v>6</v>
      </c>
      <c r="CG41" s="6">
        <v>0</v>
      </c>
      <c r="CH41" s="6"/>
      <c r="CI41" s="6">
        <v>0</v>
      </c>
      <c r="CJ41" s="7"/>
      <c r="CK41" s="7"/>
      <c r="CL41" s="7"/>
      <c r="CM41" s="6"/>
      <c r="CN41" s="6">
        <f>IF(DX41&gt;=70, 5, 0)</f>
        <v>0</v>
      </c>
      <c r="CO41" s="6"/>
      <c r="CP41" s="6"/>
      <c r="CQ41" s="6"/>
      <c r="CR41" s="7"/>
      <c r="CS41" s="7">
        <f>IF(EH41&gt;=70, 6, 0)</f>
        <v>0</v>
      </c>
      <c r="CT41" s="7"/>
      <c r="CU41" s="6"/>
      <c r="CV41" s="7"/>
      <c r="CW41" s="6"/>
      <c r="CX41" s="10">
        <f>SUM(AR41:CW41)</f>
        <v>8</v>
      </c>
      <c r="CY41" s="10">
        <v>50</v>
      </c>
      <c r="CZ41" s="17">
        <f>CX41+CY41</f>
        <v>58</v>
      </c>
      <c r="DA41" s="1">
        <v>65.709999999999994</v>
      </c>
      <c r="DB41" s="18">
        <v>100</v>
      </c>
      <c r="DC41" s="18">
        <v>100</v>
      </c>
      <c r="DD41" s="30">
        <f>AVERAGE(DB41:DC41)</f>
        <v>100</v>
      </c>
      <c r="DE41" s="1">
        <v>90</v>
      </c>
      <c r="DF41" s="30">
        <v>60</v>
      </c>
      <c r="DG41" s="1">
        <v>0</v>
      </c>
      <c r="DH41" s="30">
        <v>0</v>
      </c>
      <c r="DI41" s="18">
        <v>0</v>
      </c>
      <c r="DJ41" s="18">
        <v>0</v>
      </c>
      <c r="DK41" s="1"/>
      <c r="DL41" s="15">
        <f>AVERAGE(DA41,DD41:DH41,DK41)</f>
        <v>52.618333333333332</v>
      </c>
      <c r="DM41" s="1">
        <v>46.67</v>
      </c>
      <c r="DN41" s="1">
        <v>53.33</v>
      </c>
      <c r="DO41" s="1">
        <f>MAX(DM41:DN41)</f>
        <v>53.33</v>
      </c>
      <c r="DP41" s="30">
        <v>22.22</v>
      </c>
      <c r="DQ41" s="30">
        <v>0</v>
      </c>
      <c r="DR41" s="30">
        <f>MAX(DP41:DQ41)</f>
        <v>22.22</v>
      </c>
      <c r="DS41" s="1">
        <v>22.22</v>
      </c>
      <c r="DT41" s="1">
        <v>0</v>
      </c>
      <c r="DU41" s="1">
        <f>MAX(DS41:DT41)</f>
        <v>22.22</v>
      </c>
      <c r="DV41" s="30">
        <v>0</v>
      </c>
      <c r="DW41" s="30">
        <v>0</v>
      </c>
      <c r="DX41" s="30"/>
      <c r="DY41" s="15">
        <f>AVERAGE(DO41,DR41,DU41,DX41)</f>
        <v>32.589999999999996</v>
      </c>
      <c r="DZ41" s="1">
        <v>6.67</v>
      </c>
      <c r="EA41" s="1">
        <v>8</v>
      </c>
      <c r="EB41" s="1">
        <f>MIN(MAX(DZ41:EA41)+0.2*EH41, 100)</f>
        <v>8</v>
      </c>
      <c r="EC41" s="30">
        <v>58.33</v>
      </c>
      <c r="ED41" s="30">
        <v>0</v>
      </c>
      <c r="EE41" s="30">
        <f>MIN(MAX(EC41:ED41)+0.15*EH41, 100)</f>
        <v>58.33</v>
      </c>
      <c r="EF41" s="1">
        <v>0</v>
      </c>
      <c r="EG41" s="1">
        <v>0</v>
      </c>
      <c r="EH41" s="1">
        <f>MAX(EF41:EG41)</f>
        <v>0</v>
      </c>
      <c r="EI41" s="15">
        <f>AVERAGE(EB41,EE41,EH41)</f>
        <v>22.11</v>
      </c>
      <c r="EJ41" s="3">
        <v>0.25</v>
      </c>
      <c r="EK41" s="3">
        <v>0.2</v>
      </c>
      <c r="EL41" s="3">
        <v>0.25</v>
      </c>
      <c r="EM41" s="3">
        <v>0.3</v>
      </c>
      <c r="EN41" s="25">
        <f>MIN(IF(C41="Yes",AQ41+CZ41,0),100)</f>
        <v>60.5</v>
      </c>
      <c r="EO41" s="25">
        <f>IF(ES41&lt;0,EN41+ES41*-4,EN41)</f>
        <v>60.5</v>
      </c>
      <c r="EP41" s="25">
        <f>MIN(IF(C41="Yes",AQ41+DL41,0), 100)</f>
        <v>55.118333333333332</v>
      </c>
      <c r="EQ41" s="25">
        <f>MIN(IF(C41="Yes",AQ41+DY41,0),100)</f>
        <v>35.089999999999996</v>
      </c>
      <c r="ER41" s="25">
        <f>MIN(IF(C41="Yes",AQ41+EI41,0), 100)</f>
        <v>24.61</v>
      </c>
      <c r="ES41" s="26">
        <f>EJ41*EN41+EK41*EP41+EL41*EQ41+EM41*ER41</f>
        <v>42.30416666666666</v>
      </c>
      <c r="ET41" s="26">
        <f>EJ41*EO41+EK41*EP41+EL41*EQ41+EM41*ER41</f>
        <v>42.30416666666666</v>
      </c>
    </row>
    <row r="42" spans="1:150" customFormat="1" x14ac:dyDescent="0.3">
      <c r="A42">
        <v>1402019093</v>
      </c>
      <c r="B42" t="s">
        <v>106</v>
      </c>
      <c r="C42" s="2" t="s">
        <v>108</v>
      </c>
      <c r="D42" s="6">
        <v>1</v>
      </c>
      <c r="E42" s="6"/>
      <c r="F42" s="7"/>
      <c r="G42" s="7">
        <v>1</v>
      </c>
      <c r="H42" s="6">
        <v>1</v>
      </c>
      <c r="I42" s="6">
        <v>1</v>
      </c>
      <c r="J42" s="7"/>
      <c r="K42" s="7"/>
      <c r="L42" s="6"/>
      <c r="M42" s="8"/>
      <c r="N42" s="7"/>
      <c r="O42" s="7"/>
      <c r="P42" s="6"/>
      <c r="Q42" s="8"/>
      <c r="R42" s="7">
        <v>1</v>
      </c>
      <c r="S42" s="7"/>
      <c r="T42" s="6"/>
      <c r="U42" s="16"/>
      <c r="V42" s="7"/>
      <c r="W42" s="7"/>
      <c r="X42" s="6"/>
      <c r="Y42" s="6"/>
      <c r="Z42" s="7"/>
      <c r="AA42" s="7"/>
      <c r="AB42" s="6"/>
      <c r="AC42" s="6"/>
      <c r="AD42" s="7"/>
      <c r="AE42" s="8"/>
      <c r="AF42" s="10">
        <v>14</v>
      </c>
      <c r="AG42" s="10">
        <v>10</v>
      </c>
      <c r="AH42" s="10">
        <f>COUNT(D42:AE42)</f>
        <v>5</v>
      </c>
      <c r="AI42" s="22">
        <f>IF(C42="Yes",(AF42-AH42+(CZ42-50)/AG42)/AF42,0)</f>
        <v>0.74285714285714288</v>
      </c>
      <c r="AJ42" s="11">
        <f>SUM(D42:AE42)</f>
        <v>5</v>
      </c>
      <c r="AK42" s="10">
        <f>MAX(AJ42-AL42-AM42,0)*-1</f>
        <v>0</v>
      </c>
      <c r="AL42" s="10">
        <v>10</v>
      </c>
      <c r="AM42" s="10">
        <v>3</v>
      </c>
      <c r="AN42" s="7">
        <f>AJ42+AK42+AO42</f>
        <v>5</v>
      </c>
      <c r="AO42" s="6"/>
      <c r="AP42" s="3">
        <v>0.5</v>
      </c>
      <c r="AQ42" s="15">
        <f>MIN(AN42,AL42)*AP42</f>
        <v>2.5</v>
      </c>
      <c r="AR42" s="6">
        <v>0</v>
      </c>
      <c r="AS42" s="6">
        <v>0</v>
      </c>
      <c r="AT42" s="6">
        <v>3</v>
      </c>
      <c r="AU42" s="6">
        <v>0</v>
      </c>
      <c r="AV42" s="7"/>
      <c r="AW42" s="7">
        <v>0</v>
      </c>
      <c r="AX42" s="7"/>
      <c r="AY42" s="7">
        <v>0</v>
      </c>
      <c r="AZ42" s="6"/>
      <c r="BA42" s="6">
        <v>0</v>
      </c>
      <c r="BB42" s="6"/>
      <c r="BC42" s="6">
        <v>0</v>
      </c>
      <c r="BD42" s="7"/>
      <c r="BE42" s="7">
        <f>IF(DO42&gt;=70, 5, 0)</f>
        <v>0</v>
      </c>
      <c r="BF42" s="7"/>
      <c r="BG42" s="7"/>
      <c r="BH42" s="7">
        <v>0</v>
      </c>
      <c r="BI42" s="6"/>
      <c r="BJ42" s="6">
        <f>IF(EB42&gt;=70, 6, 0)</f>
        <v>0</v>
      </c>
      <c r="BK42" s="6">
        <v>0</v>
      </c>
      <c r="BL42" s="7">
        <v>0</v>
      </c>
      <c r="BM42" s="7">
        <v>0</v>
      </c>
      <c r="BN42" s="7">
        <v>0</v>
      </c>
      <c r="BO42" s="6"/>
      <c r="BP42" s="6">
        <f>IF(EE42&gt;=70, 6, 0)</f>
        <v>0</v>
      </c>
      <c r="BQ42" s="6">
        <v>0</v>
      </c>
      <c r="BR42" s="7"/>
      <c r="BS42" s="7">
        <v>0</v>
      </c>
      <c r="BT42" s="7">
        <v>0</v>
      </c>
      <c r="BU42" s="6">
        <v>5</v>
      </c>
      <c r="BV42" s="6">
        <v>0</v>
      </c>
      <c r="BW42" s="6">
        <f>IF(DR42&gt;=70, 5, 0)</f>
        <v>0</v>
      </c>
      <c r="BX42" s="6">
        <v>0</v>
      </c>
      <c r="BY42" s="6"/>
      <c r="BZ42" s="6">
        <v>0</v>
      </c>
      <c r="CA42" s="7">
        <v>0</v>
      </c>
      <c r="CB42" s="7">
        <v>0</v>
      </c>
      <c r="CC42" s="7">
        <v>0</v>
      </c>
      <c r="CD42" s="6">
        <v>0</v>
      </c>
      <c r="CE42" s="6">
        <f>IF(DU42&gt;=70, 5, 0)</f>
        <v>0</v>
      </c>
      <c r="CF42" s="6">
        <v>6</v>
      </c>
      <c r="CG42" s="6">
        <v>0</v>
      </c>
      <c r="CH42" s="6"/>
      <c r="CI42" s="6">
        <v>0</v>
      </c>
      <c r="CJ42" s="7"/>
      <c r="CK42" s="7"/>
      <c r="CL42" s="7"/>
      <c r="CM42" s="6"/>
      <c r="CN42" s="6">
        <f>IF(DX42&gt;=70, 5, 0)</f>
        <v>0</v>
      </c>
      <c r="CO42" s="6"/>
      <c r="CP42" s="6"/>
      <c r="CQ42" s="6"/>
      <c r="CR42" s="7"/>
      <c r="CS42" s="7">
        <f>IF(EH42&gt;=70, 6, 0)</f>
        <v>0</v>
      </c>
      <c r="CT42" s="7"/>
      <c r="CU42" s="6"/>
      <c r="CV42" s="7"/>
      <c r="CW42" s="6"/>
      <c r="CX42" s="10">
        <f>SUM(AR42:CW42)</f>
        <v>14</v>
      </c>
      <c r="CY42" s="10">
        <v>50</v>
      </c>
      <c r="CZ42" s="17">
        <f>CX42+CY42</f>
        <v>64</v>
      </c>
      <c r="DA42" s="1">
        <v>74.290000000000006</v>
      </c>
      <c r="DB42" s="18">
        <v>100</v>
      </c>
      <c r="DC42" s="18">
        <v>50</v>
      </c>
      <c r="DD42" s="30">
        <f>AVERAGE(DB42:DC42)</f>
        <v>75</v>
      </c>
      <c r="DE42" s="1">
        <v>0</v>
      </c>
      <c r="DF42" s="30">
        <v>70</v>
      </c>
      <c r="DG42" s="1">
        <v>0</v>
      </c>
      <c r="DH42" s="30">
        <v>0</v>
      </c>
      <c r="DI42" s="18">
        <v>0</v>
      </c>
      <c r="DJ42" s="18">
        <v>0</v>
      </c>
      <c r="DK42" s="1"/>
      <c r="DL42" s="15">
        <f>AVERAGE(DA42,DD42:DH42,DK42)</f>
        <v>36.548333333333339</v>
      </c>
      <c r="DM42" s="1">
        <v>46.67</v>
      </c>
      <c r="DN42" s="1">
        <v>53.33</v>
      </c>
      <c r="DO42" s="1">
        <f>MAX(DM42:DN42)</f>
        <v>53.33</v>
      </c>
      <c r="DP42" s="30">
        <v>27.78</v>
      </c>
      <c r="DQ42" s="30">
        <v>0</v>
      </c>
      <c r="DR42" s="30">
        <f>MAX(DP42:DQ42)</f>
        <v>27.78</v>
      </c>
      <c r="DS42" s="1">
        <v>27.78</v>
      </c>
      <c r="DT42" s="1">
        <v>0</v>
      </c>
      <c r="DU42" s="1">
        <f>MAX(DS42:DT42)</f>
        <v>27.78</v>
      </c>
      <c r="DV42" s="30">
        <v>0</v>
      </c>
      <c r="DW42" s="30">
        <v>0</v>
      </c>
      <c r="DX42" s="30"/>
      <c r="DY42" s="15">
        <f>AVERAGE(DO42,DR42,DU42,DX42)</f>
        <v>36.296666666666667</v>
      </c>
      <c r="DZ42" s="1">
        <v>20</v>
      </c>
      <c r="EA42" s="1">
        <v>0</v>
      </c>
      <c r="EB42" s="1">
        <f>MIN(MAX(DZ42:EA42)+0.2*EH42, 100)</f>
        <v>20</v>
      </c>
      <c r="EC42" s="30">
        <v>50</v>
      </c>
      <c r="ED42" s="30">
        <v>0</v>
      </c>
      <c r="EE42" s="30">
        <f>MIN(MAX(EC42:ED42)+0.15*EH42, 100)</f>
        <v>50</v>
      </c>
      <c r="EF42" s="1">
        <v>0</v>
      </c>
      <c r="EG42" s="1">
        <v>0</v>
      </c>
      <c r="EH42" s="1">
        <f>MAX(EF42:EG42)</f>
        <v>0</v>
      </c>
      <c r="EI42" s="15">
        <f>AVERAGE(EB42,EE42,EH42)</f>
        <v>23.333333333333332</v>
      </c>
      <c r="EJ42" s="3">
        <v>0.25</v>
      </c>
      <c r="EK42" s="3">
        <v>0.2</v>
      </c>
      <c r="EL42" s="3">
        <v>0.25</v>
      </c>
      <c r="EM42" s="3">
        <v>0.3</v>
      </c>
      <c r="EN42" s="25">
        <f>MIN(IF(C42="Yes",AQ42+CZ42,0),100)</f>
        <v>66.5</v>
      </c>
      <c r="EO42" s="25">
        <f>IF(ES42&lt;0,EN42+ES42*-4,EN42)</f>
        <v>66.5</v>
      </c>
      <c r="EP42" s="25">
        <f>MIN(IF(C42="Yes",AQ42+DL42,0), 100)</f>
        <v>39.048333333333339</v>
      </c>
      <c r="EQ42" s="25">
        <f>MIN(IF(C42="Yes",AQ42+DY42,0),100)</f>
        <v>38.796666666666667</v>
      </c>
      <c r="ER42" s="25">
        <f>MIN(IF(C42="Yes",AQ42+EI42,0), 100)</f>
        <v>25.833333333333332</v>
      </c>
      <c r="ES42" s="26">
        <f>EJ42*EN42+EK42*EP42+EL42*EQ42+EM42*ER42</f>
        <v>41.883833333333335</v>
      </c>
      <c r="ET42" s="26">
        <f>EJ42*EO42+EK42*EP42+EL42*EQ42+EM42*ER42</f>
        <v>41.883833333333335</v>
      </c>
    </row>
    <row r="43" spans="1:150" customFormat="1" x14ac:dyDescent="0.3">
      <c r="A43">
        <v>1402016152</v>
      </c>
      <c r="B43" t="s">
        <v>105</v>
      </c>
      <c r="C43" s="2" t="s">
        <v>108</v>
      </c>
      <c r="D43" s="6"/>
      <c r="E43" s="6"/>
      <c r="F43" s="7">
        <v>1</v>
      </c>
      <c r="G43" s="7"/>
      <c r="H43" s="6">
        <v>1</v>
      </c>
      <c r="I43" s="6">
        <v>1</v>
      </c>
      <c r="J43" s="7"/>
      <c r="K43" s="7"/>
      <c r="L43" s="6"/>
      <c r="M43" s="8"/>
      <c r="N43" s="7"/>
      <c r="O43" s="7"/>
      <c r="P43" s="6"/>
      <c r="Q43" s="8"/>
      <c r="R43" s="7">
        <v>1</v>
      </c>
      <c r="S43" s="7"/>
      <c r="T43" s="6"/>
      <c r="U43" s="6"/>
      <c r="V43" s="7"/>
      <c r="W43" s="7"/>
      <c r="X43" s="6"/>
      <c r="Y43" s="6"/>
      <c r="Z43" s="7"/>
      <c r="AA43" s="7"/>
      <c r="AB43" s="6"/>
      <c r="AC43" s="6"/>
      <c r="AD43" s="7"/>
      <c r="AE43" s="8"/>
      <c r="AF43" s="10">
        <v>14</v>
      </c>
      <c r="AG43" s="10">
        <v>10</v>
      </c>
      <c r="AH43" s="10">
        <f>COUNT(D43:AE43)</f>
        <v>4</v>
      </c>
      <c r="AI43" s="22">
        <f>IF(C43="Yes",(AF43-AH43+(CZ43-50)/AG43)/AF43,0)</f>
        <v>0.79285714285714282</v>
      </c>
      <c r="AJ43" s="11">
        <f>SUM(D43:AE43)</f>
        <v>4</v>
      </c>
      <c r="AK43" s="10">
        <f>MAX(AJ43-AL43-AM43,0)*-1</f>
        <v>0</v>
      </c>
      <c r="AL43" s="10">
        <v>10</v>
      </c>
      <c r="AM43" s="10">
        <v>3</v>
      </c>
      <c r="AN43" s="7">
        <f>AJ43+AK43+AO43</f>
        <v>4</v>
      </c>
      <c r="AO43" s="6"/>
      <c r="AP43" s="3">
        <v>0.5</v>
      </c>
      <c r="AQ43" s="15">
        <f>MIN(AN43,AL43)*AP43</f>
        <v>2</v>
      </c>
      <c r="AR43" s="6">
        <v>0</v>
      </c>
      <c r="AS43" s="6">
        <v>0</v>
      </c>
      <c r="AT43" s="6">
        <v>5</v>
      </c>
      <c r="AU43" s="6">
        <v>0</v>
      </c>
      <c r="AV43" s="7"/>
      <c r="AW43" s="7">
        <v>0</v>
      </c>
      <c r="AX43" s="7"/>
      <c r="AY43" s="7">
        <v>0</v>
      </c>
      <c r="AZ43" s="6"/>
      <c r="BA43" s="6">
        <v>3</v>
      </c>
      <c r="BB43" s="6"/>
      <c r="BC43" s="6">
        <v>-5</v>
      </c>
      <c r="BD43" s="7"/>
      <c r="BE43" s="7">
        <f>IF(DO43&gt;=70, 5, 0)</f>
        <v>5</v>
      </c>
      <c r="BF43" s="7"/>
      <c r="BG43" s="7"/>
      <c r="BH43" s="7">
        <v>0</v>
      </c>
      <c r="BI43" s="6"/>
      <c r="BJ43" s="6">
        <f>IF(EB43&gt;=70, 6, 0)</f>
        <v>0</v>
      </c>
      <c r="BK43" s="6">
        <v>0</v>
      </c>
      <c r="BL43" s="7">
        <v>0</v>
      </c>
      <c r="BM43" s="7">
        <v>0</v>
      </c>
      <c r="BN43" s="7">
        <v>0</v>
      </c>
      <c r="BO43" s="6">
        <v>2</v>
      </c>
      <c r="BP43" s="6">
        <f>IF(EE43&gt;=70, 6, 0)</f>
        <v>0</v>
      </c>
      <c r="BQ43" s="6">
        <v>-5</v>
      </c>
      <c r="BR43" s="7"/>
      <c r="BS43" s="7">
        <v>0</v>
      </c>
      <c r="BT43" s="7">
        <v>0</v>
      </c>
      <c r="BU43" s="6"/>
      <c r="BV43" s="6">
        <v>0</v>
      </c>
      <c r="BW43" s="6">
        <f>IF(DR43&gt;=70, 5, 0)</f>
        <v>0</v>
      </c>
      <c r="BX43" s="6">
        <v>0</v>
      </c>
      <c r="BY43" s="6"/>
      <c r="BZ43" s="6">
        <v>0</v>
      </c>
      <c r="CA43" s="7">
        <v>0</v>
      </c>
      <c r="CB43" s="7">
        <v>0</v>
      </c>
      <c r="CC43" s="7">
        <v>0</v>
      </c>
      <c r="CD43" s="6">
        <v>0</v>
      </c>
      <c r="CE43" s="6">
        <f>IF(DU43&gt;=70, 5, 0)</f>
        <v>0</v>
      </c>
      <c r="CF43" s="6">
        <v>6</v>
      </c>
      <c r="CG43" s="6">
        <v>0</v>
      </c>
      <c r="CH43" s="6"/>
      <c r="CI43" s="6">
        <v>0</v>
      </c>
      <c r="CJ43" s="7"/>
      <c r="CK43" s="7"/>
      <c r="CL43" s="7"/>
      <c r="CM43" s="6"/>
      <c r="CN43" s="6">
        <f>IF(DX43&gt;=70, 5, 0)</f>
        <v>0</v>
      </c>
      <c r="CO43" s="6"/>
      <c r="CP43" s="6"/>
      <c r="CQ43" s="6"/>
      <c r="CR43" s="7"/>
      <c r="CS43" s="7">
        <f>IF(EH43&gt;=70, 6, 0)</f>
        <v>0</v>
      </c>
      <c r="CT43" s="7"/>
      <c r="CU43" s="6"/>
      <c r="CV43" s="7"/>
      <c r="CW43" s="6"/>
      <c r="CX43" s="10">
        <f>SUM(AR43:CW43)</f>
        <v>11</v>
      </c>
      <c r="CY43" s="10">
        <v>50</v>
      </c>
      <c r="CZ43" s="17">
        <f>CX43+CY43</f>
        <v>61</v>
      </c>
      <c r="DA43" s="1">
        <v>88.57</v>
      </c>
      <c r="DB43" s="18">
        <v>100</v>
      </c>
      <c r="DC43" s="18">
        <v>50</v>
      </c>
      <c r="DD43" s="30">
        <f>AVERAGE(DB43:DC43)</f>
        <v>75</v>
      </c>
      <c r="DE43" s="1">
        <v>58</v>
      </c>
      <c r="DF43" s="30">
        <v>100</v>
      </c>
      <c r="DG43" s="1">
        <v>0</v>
      </c>
      <c r="DH43" s="30">
        <v>0</v>
      </c>
      <c r="DI43" s="18">
        <v>0</v>
      </c>
      <c r="DJ43" s="18">
        <v>0</v>
      </c>
      <c r="DK43" s="1"/>
      <c r="DL43" s="15">
        <f>AVERAGE(DA43,DD43:DH43,DK43)</f>
        <v>53.594999999999999</v>
      </c>
      <c r="DM43" s="1">
        <v>73.33</v>
      </c>
      <c r="DN43" s="1">
        <v>73.33</v>
      </c>
      <c r="DO43" s="1">
        <f>MAX(DM43:DN43)</f>
        <v>73.33</v>
      </c>
      <c r="DP43" s="30">
        <v>38.89</v>
      </c>
      <c r="DQ43" s="30">
        <v>0</v>
      </c>
      <c r="DR43" s="30">
        <f>MAX(DP43:DQ43)</f>
        <v>38.89</v>
      </c>
      <c r="DS43" s="1">
        <v>38.89</v>
      </c>
      <c r="DT43" s="1">
        <v>0</v>
      </c>
      <c r="DU43" s="1">
        <f>MAX(DS43:DT43)</f>
        <v>38.89</v>
      </c>
      <c r="DV43" s="30">
        <v>0</v>
      </c>
      <c r="DW43" s="30">
        <v>0</v>
      </c>
      <c r="DX43" s="30"/>
      <c r="DY43" s="15">
        <f>AVERAGE(DO43,DR43,DU43,DX43)</f>
        <v>50.370000000000005</v>
      </c>
      <c r="DZ43" s="1">
        <v>0</v>
      </c>
      <c r="EA43" s="1">
        <v>0</v>
      </c>
      <c r="EB43" s="1">
        <f>MIN(MAX(DZ43:EA43)+0.2*EH43, 100)</f>
        <v>0</v>
      </c>
      <c r="EC43" s="30">
        <v>10.42</v>
      </c>
      <c r="ED43" s="30">
        <v>0</v>
      </c>
      <c r="EE43" s="30">
        <f>MIN(MAX(EC43:ED43)+0.15*EH43, 100)</f>
        <v>10.42</v>
      </c>
      <c r="EF43" s="1">
        <v>0</v>
      </c>
      <c r="EG43" s="1">
        <v>0</v>
      </c>
      <c r="EH43" s="1">
        <f>MAX(EF43:EG43)</f>
        <v>0</v>
      </c>
      <c r="EI43" s="15">
        <f>AVERAGE(EB43,EE43,EH43)</f>
        <v>3.4733333333333332</v>
      </c>
      <c r="EJ43" s="3">
        <v>0.25</v>
      </c>
      <c r="EK43" s="3">
        <v>0.2</v>
      </c>
      <c r="EL43" s="3">
        <v>0.25</v>
      </c>
      <c r="EM43" s="3">
        <v>0.3</v>
      </c>
      <c r="EN43" s="25">
        <f>MIN(IF(C43="Yes",AQ43+CZ43,0),100)</f>
        <v>63</v>
      </c>
      <c r="EO43" s="25">
        <f>IF(ES43&lt;0,EN43+ES43*-4,EN43)</f>
        <v>63</v>
      </c>
      <c r="EP43" s="25">
        <f>MIN(IF(C43="Yes",AQ43+DL43,0), 100)</f>
        <v>55.594999999999999</v>
      </c>
      <c r="EQ43" s="25">
        <f>MIN(IF(C43="Yes",AQ43+DY43,0),100)</f>
        <v>52.370000000000005</v>
      </c>
      <c r="ER43" s="25">
        <f>MIN(IF(C43="Yes",AQ43+EI43,0), 100)</f>
        <v>5.4733333333333327</v>
      </c>
      <c r="ES43" s="26">
        <f>EJ43*EN43+EK43*EP43+EL43*EQ43+EM43*ER43</f>
        <v>41.603500000000004</v>
      </c>
      <c r="ET43" s="26">
        <f>EJ43*EO43+EK43*EP43+EL43*EQ43+EM43*ER43</f>
        <v>41.603500000000004</v>
      </c>
    </row>
    <row r="44" spans="1:150" customFormat="1" x14ac:dyDescent="0.3">
      <c r="A44">
        <v>1402019033</v>
      </c>
      <c r="B44" t="s">
        <v>106</v>
      </c>
      <c r="C44" s="2" t="s">
        <v>108</v>
      </c>
      <c r="D44" s="6">
        <v>1</v>
      </c>
      <c r="E44" s="6"/>
      <c r="F44" s="7">
        <v>1</v>
      </c>
      <c r="G44" s="7"/>
      <c r="H44" s="6"/>
      <c r="I44" s="6"/>
      <c r="J44" s="7"/>
      <c r="K44" s="7"/>
      <c r="L44" s="6"/>
      <c r="M44" s="8"/>
      <c r="N44" s="7"/>
      <c r="O44" s="7"/>
      <c r="P44" s="6"/>
      <c r="Q44" s="8"/>
      <c r="R44" s="7">
        <v>1</v>
      </c>
      <c r="S44" s="7">
        <v>1</v>
      </c>
      <c r="T44" s="6"/>
      <c r="U44" s="16"/>
      <c r="V44" s="7">
        <v>1</v>
      </c>
      <c r="W44" s="7"/>
      <c r="X44" s="6">
        <v>1</v>
      </c>
      <c r="Y44" s="6"/>
      <c r="Z44" s="7"/>
      <c r="AA44" s="7"/>
      <c r="AB44" s="6"/>
      <c r="AC44" s="6"/>
      <c r="AD44" s="7"/>
      <c r="AE44" s="8"/>
      <c r="AF44" s="10">
        <v>14</v>
      </c>
      <c r="AG44" s="10">
        <v>10</v>
      </c>
      <c r="AH44" s="10">
        <f>COUNT(D44:AE44)</f>
        <v>6</v>
      </c>
      <c r="AI44" s="22">
        <f>IF(C44="Yes",(AF44-AH44+(CZ44-50)/AG44)/AF44,0)</f>
        <v>0.70000000000000007</v>
      </c>
      <c r="AJ44" s="11">
        <f>SUM(D44:AE44)</f>
        <v>6</v>
      </c>
      <c r="AK44" s="10">
        <f>MAX(AJ44-AL44-AM44,0)*-1</f>
        <v>0</v>
      </c>
      <c r="AL44" s="10">
        <v>10</v>
      </c>
      <c r="AM44" s="10">
        <v>3</v>
      </c>
      <c r="AN44" s="7">
        <f>AJ44+AK44+AO44</f>
        <v>6</v>
      </c>
      <c r="AO44" s="6"/>
      <c r="AP44" s="3">
        <v>0.5</v>
      </c>
      <c r="AQ44" s="15">
        <f>MIN(AN44,AL44)*AP44</f>
        <v>3</v>
      </c>
      <c r="AR44" s="6">
        <v>0</v>
      </c>
      <c r="AS44" s="6">
        <v>0</v>
      </c>
      <c r="AT44" s="6">
        <v>2</v>
      </c>
      <c r="AU44" s="6">
        <v>0</v>
      </c>
      <c r="AV44" s="7"/>
      <c r="AW44" s="7">
        <v>0</v>
      </c>
      <c r="AX44" s="7"/>
      <c r="AY44" s="7">
        <v>0</v>
      </c>
      <c r="AZ44" s="6"/>
      <c r="BA44" s="6">
        <v>0</v>
      </c>
      <c r="BB44" s="6"/>
      <c r="BC44" s="6">
        <v>0</v>
      </c>
      <c r="BD44" s="7"/>
      <c r="BE44" s="7">
        <f>IF(DO44&gt;=70, 5, 0)</f>
        <v>5</v>
      </c>
      <c r="BF44" s="7"/>
      <c r="BG44" s="7"/>
      <c r="BH44" s="7">
        <v>0</v>
      </c>
      <c r="BI44" s="6"/>
      <c r="BJ44" s="6">
        <f>IF(EB44&gt;=70, 6, 0)</f>
        <v>0</v>
      </c>
      <c r="BK44" s="6">
        <v>0</v>
      </c>
      <c r="BL44" s="7">
        <v>0</v>
      </c>
      <c r="BM44" s="7">
        <v>0</v>
      </c>
      <c r="BN44" s="7">
        <v>0</v>
      </c>
      <c r="BO44" s="6"/>
      <c r="BP44" s="6">
        <f>IF(EE44&gt;=70, 6, 0)</f>
        <v>0</v>
      </c>
      <c r="BQ44" s="6">
        <v>0</v>
      </c>
      <c r="BR44" s="7"/>
      <c r="BS44" s="7">
        <v>0</v>
      </c>
      <c r="BT44" s="7">
        <v>0</v>
      </c>
      <c r="BU44" s="6">
        <v>5</v>
      </c>
      <c r="BV44" s="6">
        <v>0</v>
      </c>
      <c r="BW44" s="6">
        <f>IF(DR44&gt;=70, 5, 0)</f>
        <v>0</v>
      </c>
      <c r="BX44" s="6">
        <v>0</v>
      </c>
      <c r="BY44" s="6"/>
      <c r="BZ44" s="6">
        <v>0</v>
      </c>
      <c r="CA44" s="7">
        <v>0</v>
      </c>
      <c r="CB44" s="7">
        <v>0</v>
      </c>
      <c r="CC44" s="7">
        <v>0</v>
      </c>
      <c r="CD44" s="6">
        <v>0</v>
      </c>
      <c r="CE44" s="6">
        <f>IF(DU44&gt;=70, 5, 0)</f>
        <v>0</v>
      </c>
      <c r="CF44" s="6">
        <v>6</v>
      </c>
      <c r="CG44" s="6">
        <v>0</v>
      </c>
      <c r="CH44" s="6"/>
      <c r="CI44" s="6">
        <v>0</v>
      </c>
      <c r="CJ44" s="7"/>
      <c r="CK44" s="7"/>
      <c r="CL44" s="7"/>
      <c r="CM44" s="6"/>
      <c r="CN44" s="6">
        <f>IF(DX44&gt;=70, 5, 0)</f>
        <v>0</v>
      </c>
      <c r="CO44" s="6"/>
      <c r="CP44" s="6"/>
      <c r="CQ44" s="6"/>
      <c r="CR44" s="7"/>
      <c r="CS44" s="7">
        <f>IF(EH44&gt;=70, 6, 0)</f>
        <v>0</v>
      </c>
      <c r="CT44" s="7"/>
      <c r="CU44" s="6"/>
      <c r="CV44" s="7"/>
      <c r="CW44" s="6"/>
      <c r="CX44" s="10">
        <f>SUM(AR44:CW44)</f>
        <v>18</v>
      </c>
      <c r="CY44" s="10">
        <v>50</v>
      </c>
      <c r="CZ44" s="17">
        <f>CX44+CY44</f>
        <v>68</v>
      </c>
      <c r="DA44" s="1">
        <v>62.86</v>
      </c>
      <c r="DB44" s="18">
        <v>0</v>
      </c>
      <c r="DC44" s="18">
        <v>50</v>
      </c>
      <c r="DD44" s="30">
        <f>AVERAGE(DB44:DC44)</f>
        <v>25</v>
      </c>
      <c r="DE44" s="1">
        <v>0</v>
      </c>
      <c r="DF44" s="30">
        <v>35</v>
      </c>
      <c r="DG44" s="1">
        <v>0</v>
      </c>
      <c r="DH44" s="30">
        <v>0</v>
      </c>
      <c r="DI44" s="18">
        <v>0</v>
      </c>
      <c r="DJ44" s="18">
        <v>0</v>
      </c>
      <c r="DK44" s="1"/>
      <c r="DL44" s="15">
        <f>AVERAGE(DA44,DD44:DH44,DK44)</f>
        <v>20.476666666666667</v>
      </c>
      <c r="DM44" s="1">
        <v>20</v>
      </c>
      <c r="DN44" s="1">
        <v>80</v>
      </c>
      <c r="DO44" s="1">
        <f>MAX(DM44:DN44)</f>
        <v>80</v>
      </c>
      <c r="DP44" s="30">
        <v>22.22</v>
      </c>
      <c r="DQ44" s="30">
        <v>0</v>
      </c>
      <c r="DR44" s="30">
        <f>MAX(DP44:DQ44)</f>
        <v>22.22</v>
      </c>
      <c r="DS44" s="1">
        <v>22.22</v>
      </c>
      <c r="DT44" s="1">
        <v>0</v>
      </c>
      <c r="DU44" s="1">
        <f>MAX(DS44:DT44)</f>
        <v>22.22</v>
      </c>
      <c r="DV44" s="30">
        <v>0</v>
      </c>
      <c r="DW44" s="30">
        <v>0</v>
      </c>
      <c r="DX44" s="30"/>
      <c r="DY44" s="15">
        <f>AVERAGE(DO44,DR44,DU44,DX44)</f>
        <v>41.48</v>
      </c>
      <c r="DZ44" s="1">
        <v>20</v>
      </c>
      <c r="EA44" s="1">
        <v>0</v>
      </c>
      <c r="EB44" s="1">
        <f>MIN(MAX(DZ44:EA44)+0.2*EH44, 100)</f>
        <v>20</v>
      </c>
      <c r="EC44" s="30">
        <v>50</v>
      </c>
      <c r="ED44" s="30">
        <v>0</v>
      </c>
      <c r="EE44" s="30">
        <f>MIN(MAX(EC44:ED44)+0.15*EH44, 100)</f>
        <v>50</v>
      </c>
      <c r="EF44" s="1">
        <v>0</v>
      </c>
      <c r="EG44" s="1">
        <v>0</v>
      </c>
      <c r="EH44" s="1">
        <f>MAX(EF44:EG44)</f>
        <v>0</v>
      </c>
      <c r="EI44" s="15">
        <f>AVERAGE(EB44,EE44,EH44)</f>
        <v>23.333333333333332</v>
      </c>
      <c r="EJ44" s="3">
        <v>0.25</v>
      </c>
      <c r="EK44" s="3">
        <v>0.2</v>
      </c>
      <c r="EL44" s="3">
        <v>0.25</v>
      </c>
      <c r="EM44" s="3">
        <v>0.3</v>
      </c>
      <c r="EN44" s="25">
        <f>MIN(IF(C44="Yes",AQ44+CZ44,0),100)</f>
        <v>71</v>
      </c>
      <c r="EO44" s="25">
        <f>IF(ES44&lt;0,EN44+ES44*-4,EN44)</f>
        <v>71</v>
      </c>
      <c r="EP44" s="25">
        <f>MIN(IF(C44="Yes",AQ44+DL44,0), 100)</f>
        <v>23.476666666666667</v>
      </c>
      <c r="EQ44" s="25">
        <f>MIN(IF(C44="Yes",AQ44+DY44,0),100)</f>
        <v>44.48</v>
      </c>
      <c r="ER44" s="25">
        <f>MIN(IF(C44="Yes",AQ44+EI44,0), 100)</f>
        <v>26.333333333333332</v>
      </c>
      <c r="ES44" s="26">
        <f>EJ44*EN44+EK44*EP44+EL44*EQ44+EM44*ER44</f>
        <v>41.465333333333334</v>
      </c>
      <c r="ET44" s="26">
        <f>EJ44*EO44+EK44*EP44+EL44*EQ44+EM44*ER44</f>
        <v>41.465333333333334</v>
      </c>
    </row>
    <row r="45" spans="1:150" customFormat="1" x14ac:dyDescent="0.3">
      <c r="A45">
        <v>1402019083</v>
      </c>
      <c r="B45" t="s">
        <v>105</v>
      </c>
      <c r="C45" s="2" t="s">
        <v>108</v>
      </c>
      <c r="D45" s="6"/>
      <c r="E45" s="6"/>
      <c r="F45" s="7">
        <v>1</v>
      </c>
      <c r="G45" s="7"/>
      <c r="H45" s="6"/>
      <c r="I45" s="6">
        <v>1</v>
      </c>
      <c r="J45" s="7"/>
      <c r="K45" s="7"/>
      <c r="L45" s="6"/>
      <c r="M45" s="8"/>
      <c r="N45" s="7"/>
      <c r="O45" s="7"/>
      <c r="P45" s="6"/>
      <c r="Q45" s="8"/>
      <c r="R45" s="7">
        <v>1</v>
      </c>
      <c r="S45" s="7"/>
      <c r="T45" s="6"/>
      <c r="U45" s="16"/>
      <c r="V45" s="7">
        <v>1</v>
      </c>
      <c r="W45" s="7"/>
      <c r="X45" s="6"/>
      <c r="Y45" s="6"/>
      <c r="Z45" s="7"/>
      <c r="AA45" s="7"/>
      <c r="AB45" s="6"/>
      <c r="AC45" s="6"/>
      <c r="AD45" s="7"/>
      <c r="AE45" s="8"/>
      <c r="AF45" s="10">
        <v>14</v>
      </c>
      <c r="AG45" s="10">
        <v>10</v>
      </c>
      <c r="AH45" s="10">
        <f>COUNT(D45:AE45)</f>
        <v>4</v>
      </c>
      <c r="AI45" s="22">
        <f>IF(C45="Yes",(AF45-AH45+(CZ45-50)/AG45)/AF45,0)</f>
        <v>0.76428571428571423</v>
      </c>
      <c r="AJ45" s="11">
        <f>SUM(D45:AE45)</f>
        <v>4</v>
      </c>
      <c r="AK45" s="10">
        <f>MAX(AJ45-AL45-AM45,0)*-1</f>
        <v>0</v>
      </c>
      <c r="AL45" s="10">
        <v>10</v>
      </c>
      <c r="AM45" s="10">
        <v>3</v>
      </c>
      <c r="AN45" s="7">
        <f>AJ45+AK45+AO45</f>
        <v>4</v>
      </c>
      <c r="AO45" s="6"/>
      <c r="AP45" s="3">
        <v>0.5</v>
      </c>
      <c r="AQ45" s="15">
        <f>MIN(AN45,AL45)*AP45</f>
        <v>2</v>
      </c>
      <c r="AR45" s="6">
        <v>0</v>
      </c>
      <c r="AS45" s="6">
        <v>0</v>
      </c>
      <c r="AT45" s="6">
        <v>1</v>
      </c>
      <c r="AU45" s="6">
        <v>0</v>
      </c>
      <c r="AV45" s="7"/>
      <c r="AW45" s="7">
        <v>0</v>
      </c>
      <c r="AX45" s="7"/>
      <c r="AY45" s="7">
        <v>-5</v>
      </c>
      <c r="AZ45" s="6"/>
      <c r="BA45" s="6">
        <v>0</v>
      </c>
      <c r="BB45" s="6"/>
      <c r="BC45" s="6">
        <v>0</v>
      </c>
      <c r="BD45" s="7"/>
      <c r="BE45" s="7">
        <f>IF(DO45&gt;=70, 5, 0)</f>
        <v>0</v>
      </c>
      <c r="BF45" s="7"/>
      <c r="BG45" s="7"/>
      <c r="BH45" s="7">
        <v>0</v>
      </c>
      <c r="BI45" s="6"/>
      <c r="BJ45" s="6">
        <f>IF(EB45&gt;=70, 6, 0)</f>
        <v>0</v>
      </c>
      <c r="BK45" s="6">
        <v>0</v>
      </c>
      <c r="BL45" s="7">
        <v>0</v>
      </c>
      <c r="BM45" s="7">
        <v>0</v>
      </c>
      <c r="BN45" s="7">
        <v>0</v>
      </c>
      <c r="BO45" s="6"/>
      <c r="BP45" s="6">
        <f>IF(EE45&gt;=70, 6, 0)</f>
        <v>0</v>
      </c>
      <c r="BQ45" s="6">
        <v>-5</v>
      </c>
      <c r="BR45" s="7"/>
      <c r="BS45" s="7">
        <v>0</v>
      </c>
      <c r="BT45" s="7">
        <v>-5</v>
      </c>
      <c r="BU45" s="6">
        <v>5</v>
      </c>
      <c r="BV45" s="6">
        <v>0</v>
      </c>
      <c r="BW45" s="6">
        <f>IF(DR45&gt;=70, 5, 0)</f>
        <v>0</v>
      </c>
      <c r="BX45" s="6">
        <v>0</v>
      </c>
      <c r="BY45" s="6"/>
      <c r="BZ45" s="6">
        <v>0</v>
      </c>
      <c r="CA45" s="7">
        <v>-5</v>
      </c>
      <c r="CB45" s="7">
        <v>0</v>
      </c>
      <c r="CC45" s="7">
        <v>0</v>
      </c>
      <c r="CD45" s="6">
        <v>0</v>
      </c>
      <c r="CE45" s="6">
        <f>IF(DU45&gt;=70, 5, 0)</f>
        <v>0</v>
      </c>
      <c r="CF45" s="6">
        <v>6</v>
      </c>
      <c r="CG45" s="6">
        <v>0</v>
      </c>
      <c r="CH45" s="6"/>
      <c r="CI45" s="6">
        <v>-5</v>
      </c>
      <c r="CJ45" s="7"/>
      <c r="CK45" s="7"/>
      <c r="CL45" s="7"/>
      <c r="CM45" s="6"/>
      <c r="CN45" s="6">
        <f>IF(DX45&gt;=70, 5, 0)</f>
        <v>0</v>
      </c>
      <c r="CO45" s="6"/>
      <c r="CP45" s="6"/>
      <c r="CQ45" s="6"/>
      <c r="CR45" s="7"/>
      <c r="CS45" s="7">
        <f>IF(EH45&gt;=70, 6, 0)</f>
        <v>0</v>
      </c>
      <c r="CT45" s="7"/>
      <c r="CU45" s="6">
        <v>20</v>
      </c>
      <c r="CV45" s="7"/>
      <c r="CW45" s="6"/>
      <c r="CX45" s="10">
        <f>SUM(AR45:CW45)</f>
        <v>7</v>
      </c>
      <c r="CY45" s="10">
        <v>50</v>
      </c>
      <c r="CZ45" s="17">
        <f>CX45+CY45</f>
        <v>57</v>
      </c>
      <c r="DA45" s="1">
        <v>88.57</v>
      </c>
      <c r="DB45" s="18">
        <v>75</v>
      </c>
      <c r="DC45" s="18">
        <v>50</v>
      </c>
      <c r="DD45" s="30">
        <f>AVERAGE(DB45:DC45)</f>
        <v>62.5</v>
      </c>
      <c r="DE45" s="1">
        <v>90</v>
      </c>
      <c r="DF45" s="30">
        <v>45</v>
      </c>
      <c r="DG45" s="1">
        <v>0</v>
      </c>
      <c r="DH45" s="30">
        <v>0</v>
      </c>
      <c r="DI45" s="18">
        <v>0</v>
      </c>
      <c r="DJ45" s="18">
        <v>0</v>
      </c>
      <c r="DK45" s="1"/>
      <c r="DL45" s="15">
        <f>AVERAGE(DA45,DD45:DH45,DK45)</f>
        <v>47.678333333333335</v>
      </c>
      <c r="DM45" s="1">
        <v>53.33</v>
      </c>
      <c r="DN45" s="1">
        <v>20</v>
      </c>
      <c r="DO45" s="1">
        <f>MAX(DM45:DN45)</f>
        <v>53.33</v>
      </c>
      <c r="DP45" s="30">
        <v>27.78</v>
      </c>
      <c r="DQ45" s="30">
        <v>0</v>
      </c>
      <c r="DR45" s="30">
        <f>MAX(DP45:DQ45)</f>
        <v>27.78</v>
      </c>
      <c r="DS45" s="1">
        <v>27.78</v>
      </c>
      <c r="DT45" s="1">
        <v>0</v>
      </c>
      <c r="DU45" s="1">
        <f>MAX(DS45:DT45)</f>
        <v>27.78</v>
      </c>
      <c r="DV45" s="30">
        <v>0</v>
      </c>
      <c r="DW45" s="30">
        <v>0</v>
      </c>
      <c r="DX45" s="30"/>
      <c r="DY45" s="15">
        <f>AVERAGE(DO45,DR45,DU45,DX45)</f>
        <v>36.296666666666667</v>
      </c>
      <c r="DZ45" s="1">
        <v>13.33</v>
      </c>
      <c r="EA45" s="1">
        <v>12</v>
      </c>
      <c r="EB45" s="1">
        <f>MIN(MAX(DZ45:EA45)+0.2*EH45, 100)</f>
        <v>13.33</v>
      </c>
      <c r="EC45" s="30">
        <v>50</v>
      </c>
      <c r="ED45" s="30">
        <v>0</v>
      </c>
      <c r="EE45" s="30">
        <f>MIN(MAX(EC45:ED45)+0.15*EH45, 100)</f>
        <v>50</v>
      </c>
      <c r="EF45" s="1">
        <v>0</v>
      </c>
      <c r="EG45" s="1">
        <v>0</v>
      </c>
      <c r="EH45" s="1">
        <f>MAX(EF45:EG45)</f>
        <v>0</v>
      </c>
      <c r="EI45" s="15">
        <f>AVERAGE(EB45,EE45,EH45)</f>
        <v>21.11</v>
      </c>
      <c r="EJ45" s="3">
        <v>0.25</v>
      </c>
      <c r="EK45" s="3">
        <v>0.2</v>
      </c>
      <c r="EL45" s="3">
        <v>0.25</v>
      </c>
      <c r="EM45" s="3">
        <v>0.3</v>
      </c>
      <c r="EN45" s="25">
        <f>MIN(IF(C45="Yes",AQ45+CZ45,0),100)</f>
        <v>59</v>
      </c>
      <c r="EO45" s="25">
        <f>IF(ES45&lt;0,EN45+ES45*-4,EN45)</f>
        <v>59</v>
      </c>
      <c r="EP45" s="25">
        <f>MIN(IF(C45="Yes",AQ45+DL45,0), 100)</f>
        <v>49.678333333333335</v>
      </c>
      <c r="EQ45" s="25">
        <f>MIN(IF(C45="Yes",AQ45+DY45,0),100)</f>
        <v>38.296666666666667</v>
      </c>
      <c r="ER45" s="25">
        <f>MIN(IF(C45="Yes",AQ45+EI45,0), 100)</f>
        <v>23.11</v>
      </c>
      <c r="ES45" s="26">
        <f>EJ45*EN45+EK45*EP45+EL45*EQ45+EM45*ER45</f>
        <v>41.192833333333333</v>
      </c>
      <c r="ET45" s="26">
        <f>EJ45*EO45+EK45*EP45+EL45*EQ45+EM45*ER45</f>
        <v>41.192833333333333</v>
      </c>
    </row>
    <row r="46" spans="1:150" customFormat="1" x14ac:dyDescent="0.3">
      <c r="A46">
        <v>1402019081</v>
      </c>
      <c r="B46" t="s">
        <v>106</v>
      </c>
      <c r="C46" s="2" t="s">
        <v>108</v>
      </c>
      <c r="D46" s="6">
        <v>1</v>
      </c>
      <c r="E46" s="6"/>
      <c r="F46" s="7">
        <v>1</v>
      </c>
      <c r="G46" s="7">
        <v>1</v>
      </c>
      <c r="H46" s="6"/>
      <c r="I46" s="6">
        <v>1</v>
      </c>
      <c r="J46" s="7"/>
      <c r="K46" s="7"/>
      <c r="L46" s="6"/>
      <c r="M46" s="8"/>
      <c r="N46" s="7"/>
      <c r="O46" s="7"/>
      <c r="P46" s="6"/>
      <c r="Q46" s="8"/>
      <c r="R46" s="7">
        <v>1</v>
      </c>
      <c r="S46" s="7"/>
      <c r="T46" s="6"/>
      <c r="U46" s="6"/>
      <c r="V46" s="7"/>
      <c r="W46" s="7"/>
      <c r="X46" s="6">
        <v>1</v>
      </c>
      <c r="Y46" s="6"/>
      <c r="Z46" s="7"/>
      <c r="AA46" s="7"/>
      <c r="AB46" s="6"/>
      <c r="AC46" s="6"/>
      <c r="AD46" s="7"/>
      <c r="AE46" s="8"/>
      <c r="AF46" s="10">
        <v>14</v>
      </c>
      <c r="AG46" s="10">
        <v>10</v>
      </c>
      <c r="AH46" s="10">
        <f>COUNT(D46:AE46)</f>
        <v>6</v>
      </c>
      <c r="AI46" s="22">
        <f>IF(C46="Yes",(AF46-AH46+(CZ46-50)/AG46)/AF46,0)</f>
        <v>0.63571428571428579</v>
      </c>
      <c r="AJ46" s="11">
        <f>SUM(D46:AE46)</f>
        <v>6</v>
      </c>
      <c r="AK46" s="10">
        <f>MAX(AJ46-AL46-AM46,0)*-1</f>
        <v>0</v>
      </c>
      <c r="AL46" s="10">
        <v>10</v>
      </c>
      <c r="AM46" s="10">
        <v>3</v>
      </c>
      <c r="AN46" s="7">
        <f>AJ46+AK46+AO46</f>
        <v>6</v>
      </c>
      <c r="AO46" s="6"/>
      <c r="AP46" s="3">
        <v>0.5</v>
      </c>
      <c r="AQ46" s="15">
        <f>MIN(AN46,AL46)*AP46</f>
        <v>3</v>
      </c>
      <c r="AR46" s="6">
        <v>0</v>
      </c>
      <c r="AS46" s="6">
        <v>0</v>
      </c>
      <c r="AT46" s="6">
        <v>3</v>
      </c>
      <c r="AU46" s="6">
        <v>0</v>
      </c>
      <c r="AV46" s="7"/>
      <c r="AW46" s="7">
        <v>0</v>
      </c>
      <c r="AX46" s="7"/>
      <c r="AY46" s="7">
        <v>0</v>
      </c>
      <c r="AZ46" s="6"/>
      <c r="BA46" s="6">
        <v>0</v>
      </c>
      <c r="BB46" s="6"/>
      <c r="BC46" s="6">
        <v>0</v>
      </c>
      <c r="BD46" s="7"/>
      <c r="BE46" s="7">
        <f>IF(DO46&gt;=70, 5, 0)</f>
        <v>0</v>
      </c>
      <c r="BF46" s="7"/>
      <c r="BG46" s="7"/>
      <c r="BH46" s="7">
        <v>0</v>
      </c>
      <c r="BI46" s="6"/>
      <c r="BJ46" s="6">
        <f>IF(EB46&gt;=70, 6, 0)</f>
        <v>0</v>
      </c>
      <c r="BK46" s="6">
        <v>0</v>
      </c>
      <c r="BL46" s="7">
        <v>0</v>
      </c>
      <c r="BM46" s="7">
        <v>0</v>
      </c>
      <c r="BN46" s="7">
        <v>0</v>
      </c>
      <c r="BO46" s="6"/>
      <c r="BP46" s="6">
        <f>IF(EE46&gt;=70, 6, 0)</f>
        <v>0</v>
      </c>
      <c r="BQ46" s="6">
        <v>0</v>
      </c>
      <c r="BR46" s="7"/>
      <c r="BS46" s="7">
        <v>0</v>
      </c>
      <c r="BT46" s="7">
        <v>0</v>
      </c>
      <c r="BU46" s="6"/>
      <c r="BV46" s="6">
        <v>0</v>
      </c>
      <c r="BW46" s="6">
        <f>IF(DR46&gt;=70, 5, 0)</f>
        <v>0</v>
      </c>
      <c r="BX46" s="6">
        <v>0</v>
      </c>
      <c r="BY46" s="6"/>
      <c r="BZ46" s="6">
        <v>0</v>
      </c>
      <c r="CA46" s="7">
        <v>0</v>
      </c>
      <c r="CB46" s="7">
        <v>0</v>
      </c>
      <c r="CC46" s="7">
        <v>0</v>
      </c>
      <c r="CD46" s="6">
        <v>0</v>
      </c>
      <c r="CE46" s="6">
        <f>IF(DU46&gt;=70, 5, 0)</f>
        <v>0</v>
      </c>
      <c r="CF46" s="6">
        <v>6</v>
      </c>
      <c r="CG46" s="6">
        <v>0</v>
      </c>
      <c r="CH46" s="6"/>
      <c r="CI46" s="6">
        <v>0</v>
      </c>
      <c r="CJ46" s="7"/>
      <c r="CK46" s="7"/>
      <c r="CL46" s="7"/>
      <c r="CM46" s="6"/>
      <c r="CN46" s="6">
        <f>IF(DX46&gt;=70, 5, 0)</f>
        <v>0</v>
      </c>
      <c r="CO46" s="6"/>
      <c r="CP46" s="6"/>
      <c r="CQ46" s="6"/>
      <c r="CR46" s="7"/>
      <c r="CS46" s="7">
        <f>IF(EH46&gt;=70, 6, 0)</f>
        <v>0</v>
      </c>
      <c r="CT46" s="7"/>
      <c r="CU46" s="6"/>
      <c r="CV46" s="7"/>
      <c r="CW46" s="6"/>
      <c r="CX46" s="10">
        <f>SUM(AR46:CW46)</f>
        <v>9</v>
      </c>
      <c r="CY46" s="10">
        <v>50</v>
      </c>
      <c r="CZ46" s="17">
        <f>CX46+CY46</f>
        <v>59</v>
      </c>
      <c r="DA46" s="1">
        <v>68.569999999999993</v>
      </c>
      <c r="DB46" s="18">
        <v>100</v>
      </c>
      <c r="DC46" s="18">
        <v>100</v>
      </c>
      <c r="DD46" s="30">
        <f>AVERAGE(DB46:DC46)</f>
        <v>100</v>
      </c>
      <c r="DE46" s="1">
        <v>0</v>
      </c>
      <c r="DF46" s="30">
        <v>70</v>
      </c>
      <c r="DG46" s="1">
        <v>0</v>
      </c>
      <c r="DH46" s="30">
        <v>0</v>
      </c>
      <c r="DI46" s="18">
        <v>0</v>
      </c>
      <c r="DJ46" s="18">
        <v>0</v>
      </c>
      <c r="DK46" s="1"/>
      <c r="DL46" s="15">
        <f>AVERAGE(DA46,DD46:DH46,DK46)</f>
        <v>39.761666666666663</v>
      </c>
      <c r="DM46" s="1">
        <v>46.67</v>
      </c>
      <c r="DN46" s="1">
        <v>53.33</v>
      </c>
      <c r="DO46" s="1">
        <f>MAX(DM46:DN46)</f>
        <v>53.33</v>
      </c>
      <c r="DP46" s="30">
        <v>27.78</v>
      </c>
      <c r="DQ46" s="30">
        <v>0</v>
      </c>
      <c r="DR46" s="30">
        <f>MAX(DP46:DQ46)</f>
        <v>27.78</v>
      </c>
      <c r="DS46" s="1">
        <v>27.78</v>
      </c>
      <c r="DT46" s="1">
        <v>0</v>
      </c>
      <c r="DU46" s="1">
        <f>MAX(DS46:DT46)</f>
        <v>27.78</v>
      </c>
      <c r="DV46" s="30">
        <v>0</v>
      </c>
      <c r="DW46" s="30">
        <v>0</v>
      </c>
      <c r="DX46" s="30"/>
      <c r="DY46" s="15">
        <f>AVERAGE(DO46,DR46,DU46,DX46)</f>
        <v>36.296666666666667</v>
      </c>
      <c r="DZ46" s="1">
        <v>13.33</v>
      </c>
      <c r="EA46" s="1">
        <v>0</v>
      </c>
      <c r="EB46" s="1">
        <f>MIN(MAX(DZ46:EA46)+0.2*EH46, 100)</f>
        <v>13.33</v>
      </c>
      <c r="EC46" s="30">
        <v>50</v>
      </c>
      <c r="ED46" s="30">
        <v>0</v>
      </c>
      <c r="EE46" s="30">
        <f>MIN(MAX(EC46:ED46)+0.15*EH46, 100)</f>
        <v>50</v>
      </c>
      <c r="EF46" s="1">
        <v>0</v>
      </c>
      <c r="EG46" s="1">
        <v>0</v>
      </c>
      <c r="EH46" s="1">
        <f>MAX(EF46:EG46)</f>
        <v>0</v>
      </c>
      <c r="EI46" s="15">
        <f>AVERAGE(EB46,EE46,EH46)</f>
        <v>21.11</v>
      </c>
      <c r="EJ46" s="3">
        <v>0.25</v>
      </c>
      <c r="EK46" s="3">
        <v>0.2</v>
      </c>
      <c r="EL46" s="3">
        <v>0.25</v>
      </c>
      <c r="EM46" s="3">
        <v>0.3</v>
      </c>
      <c r="EN46" s="25">
        <f>MIN(IF(C46="Yes",AQ46+CZ46,0),100)</f>
        <v>62</v>
      </c>
      <c r="EO46" s="25">
        <f>IF(ES46&lt;0,EN46+ES46*-4,EN46)</f>
        <v>62</v>
      </c>
      <c r="EP46" s="25">
        <f>MIN(IF(C46="Yes",AQ46+DL46,0), 100)</f>
        <v>42.761666666666663</v>
      </c>
      <c r="EQ46" s="25">
        <f>MIN(IF(C46="Yes",AQ46+DY46,0),100)</f>
        <v>39.296666666666667</v>
      </c>
      <c r="ER46" s="25">
        <f>MIN(IF(C46="Yes",AQ46+EI46,0), 100)</f>
        <v>24.11</v>
      </c>
      <c r="ES46" s="26">
        <f>EJ46*EN46+EK46*EP46+EL46*EQ46+EM46*ER46</f>
        <v>41.109499999999997</v>
      </c>
      <c r="ET46" s="26">
        <f>EJ46*EO46+EK46*EP46+EL46*EQ46+EM46*ER46</f>
        <v>41.109499999999997</v>
      </c>
    </row>
    <row r="47" spans="1:150" customFormat="1" x14ac:dyDescent="0.3">
      <c r="A47">
        <v>1402019109</v>
      </c>
      <c r="B47" t="s">
        <v>105</v>
      </c>
      <c r="C47" s="2" t="s">
        <v>108</v>
      </c>
      <c r="D47" s="6"/>
      <c r="E47" s="6"/>
      <c r="F47" s="7"/>
      <c r="G47" s="7"/>
      <c r="H47" s="6">
        <v>0</v>
      </c>
      <c r="I47" s="6"/>
      <c r="J47" s="7"/>
      <c r="K47" s="7"/>
      <c r="L47" s="6">
        <v>1</v>
      </c>
      <c r="M47" s="8"/>
      <c r="N47" s="7"/>
      <c r="O47" s="7"/>
      <c r="P47" s="6"/>
      <c r="Q47" s="8"/>
      <c r="R47" s="7">
        <v>1</v>
      </c>
      <c r="S47" s="7"/>
      <c r="T47" s="6"/>
      <c r="U47" s="16"/>
      <c r="V47" s="7"/>
      <c r="W47" s="7"/>
      <c r="X47" s="6"/>
      <c r="Y47" s="6"/>
      <c r="Z47" s="7"/>
      <c r="AA47" s="7"/>
      <c r="AB47" s="6"/>
      <c r="AC47" s="6"/>
      <c r="AD47" s="7"/>
      <c r="AE47" s="8"/>
      <c r="AF47" s="10">
        <v>14</v>
      </c>
      <c r="AG47" s="10">
        <v>10</v>
      </c>
      <c r="AH47" s="10">
        <f>COUNT(D47:AE47)</f>
        <v>3</v>
      </c>
      <c r="AI47" s="22">
        <f>IF(C47="Yes",(AF47-AH47+(CZ47-50)/AG47)/AF47,0)</f>
        <v>0.77857142857142858</v>
      </c>
      <c r="AJ47" s="11">
        <f>SUM(D47:AE47)</f>
        <v>2</v>
      </c>
      <c r="AK47" s="10">
        <f>MAX(AJ47-AL47-AM47,0)*-1</f>
        <v>0</v>
      </c>
      <c r="AL47" s="10">
        <v>10</v>
      </c>
      <c r="AM47" s="10">
        <v>3</v>
      </c>
      <c r="AN47" s="7">
        <f>AJ47+AK47+AO47</f>
        <v>2</v>
      </c>
      <c r="AO47" s="6"/>
      <c r="AP47" s="3">
        <v>0.5</v>
      </c>
      <c r="AQ47" s="15">
        <f>MIN(AN47,AL47)*AP47</f>
        <v>1</v>
      </c>
      <c r="AR47" s="6">
        <v>0</v>
      </c>
      <c r="AS47" s="6">
        <v>0</v>
      </c>
      <c r="AT47" s="6">
        <v>3</v>
      </c>
      <c r="AU47" s="6">
        <v>0</v>
      </c>
      <c r="AV47" s="7"/>
      <c r="AW47" s="7">
        <v>0</v>
      </c>
      <c r="AX47" s="7"/>
      <c r="AY47" s="7">
        <v>0</v>
      </c>
      <c r="AZ47" s="6"/>
      <c r="BA47" s="6">
        <v>0</v>
      </c>
      <c r="BB47" s="6"/>
      <c r="BC47" s="6">
        <v>-5</v>
      </c>
      <c r="BD47" s="7"/>
      <c r="BE47" s="7">
        <f>IF(DO47&gt;=70, 5, 0)</f>
        <v>5</v>
      </c>
      <c r="BF47" s="7"/>
      <c r="BG47" s="7"/>
      <c r="BH47" s="7">
        <v>0</v>
      </c>
      <c r="BI47" s="6"/>
      <c r="BJ47" s="6">
        <f>IF(EB47&gt;=70, 6, 0)</f>
        <v>0</v>
      </c>
      <c r="BK47" s="6">
        <v>0</v>
      </c>
      <c r="BL47" s="7">
        <v>0</v>
      </c>
      <c r="BM47" s="7">
        <v>-5</v>
      </c>
      <c r="BN47" s="7">
        <v>0</v>
      </c>
      <c r="BO47" s="6"/>
      <c r="BP47" s="6">
        <f>IF(EE47&gt;=70, 6, 0)</f>
        <v>0</v>
      </c>
      <c r="BQ47" s="6">
        <v>-5</v>
      </c>
      <c r="BR47" s="7"/>
      <c r="BS47" s="7">
        <v>0</v>
      </c>
      <c r="BT47" s="7">
        <v>0</v>
      </c>
      <c r="BU47" s="6">
        <v>5</v>
      </c>
      <c r="BV47" s="6">
        <v>0</v>
      </c>
      <c r="BW47" s="6">
        <f>IF(DR47&gt;=70, 5, 0)</f>
        <v>0</v>
      </c>
      <c r="BX47" s="6">
        <v>0</v>
      </c>
      <c r="BY47" s="6"/>
      <c r="BZ47" s="6">
        <v>-5</v>
      </c>
      <c r="CA47" s="7">
        <v>0</v>
      </c>
      <c r="CB47" s="7">
        <v>0</v>
      </c>
      <c r="CC47" s="7">
        <v>0</v>
      </c>
      <c r="CD47" s="6">
        <v>0</v>
      </c>
      <c r="CE47" s="6">
        <f>IF(DU47&gt;=70, 5, 0)</f>
        <v>0</v>
      </c>
      <c r="CF47" s="6">
        <v>6</v>
      </c>
      <c r="CG47" s="6">
        <v>0</v>
      </c>
      <c r="CH47" s="6"/>
      <c r="CI47" s="6">
        <v>0</v>
      </c>
      <c r="CJ47" s="7"/>
      <c r="CK47" s="7"/>
      <c r="CL47" s="7"/>
      <c r="CM47" s="6"/>
      <c r="CN47" s="6">
        <f>IF(DX47&gt;=70, 5, 0)</f>
        <v>0</v>
      </c>
      <c r="CO47" s="6"/>
      <c r="CP47" s="6"/>
      <c r="CQ47" s="6"/>
      <c r="CR47" s="7"/>
      <c r="CS47" s="7">
        <f>IF(EH47&gt;=70, 6, 0)</f>
        <v>0</v>
      </c>
      <c r="CT47" s="7"/>
      <c r="CU47" s="6"/>
      <c r="CV47" s="7"/>
      <c r="CW47" s="6"/>
      <c r="CX47" s="10">
        <f>SUM(AR47:CW47)</f>
        <v>-1</v>
      </c>
      <c r="CY47" s="10">
        <v>50</v>
      </c>
      <c r="CZ47" s="17">
        <f>CX47+CY47</f>
        <v>49</v>
      </c>
      <c r="DA47" s="1">
        <v>80</v>
      </c>
      <c r="DB47" s="18">
        <v>100</v>
      </c>
      <c r="DC47" s="18">
        <v>50</v>
      </c>
      <c r="DD47" s="30">
        <f>AVERAGE(DB47:DC47)</f>
        <v>75</v>
      </c>
      <c r="DE47" s="1">
        <v>0</v>
      </c>
      <c r="DF47" s="30">
        <v>85</v>
      </c>
      <c r="DG47" s="1">
        <v>0</v>
      </c>
      <c r="DH47" s="30">
        <v>0</v>
      </c>
      <c r="DI47" s="18">
        <v>0</v>
      </c>
      <c r="DJ47" s="18">
        <v>0</v>
      </c>
      <c r="DK47" s="1"/>
      <c r="DL47" s="15">
        <f>AVERAGE(DA47,DD47:DH47,DK47)</f>
        <v>40</v>
      </c>
      <c r="DM47" s="1">
        <v>93.33</v>
      </c>
      <c r="DN47" s="1">
        <v>0</v>
      </c>
      <c r="DO47" s="1">
        <f>MAX(DM47:DN47)</f>
        <v>93.33</v>
      </c>
      <c r="DP47" s="30">
        <v>27.78</v>
      </c>
      <c r="DQ47" s="30">
        <v>0</v>
      </c>
      <c r="DR47" s="30">
        <f>MAX(DP47:DQ47)</f>
        <v>27.78</v>
      </c>
      <c r="DS47" s="1">
        <v>27.78</v>
      </c>
      <c r="DT47" s="1">
        <v>0</v>
      </c>
      <c r="DU47" s="1">
        <f>MAX(DS47:DT47)</f>
        <v>27.78</v>
      </c>
      <c r="DV47" s="30">
        <v>0</v>
      </c>
      <c r="DW47" s="30">
        <v>0</v>
      </c>
      <c r="DX47" s="30"/>
      <c r="DY47" s="15">
        <f>AVERAGE(DO47,DR47,DU47,DX47)</f>
        <v>49.629999999999995</v>
      </c>
      <c r="DZ47" s="1">
        <v>13.33</v>
      </c>
      <c r="EA47" s="1">
        <v>0</v>
      </c>
      <c r="EB47" s="1">
        <f>MIN(MAX(DZ47:EA47)+0.2*EH47, 100)</f>
        <v>13.33</v>
      </c>
      <c r="EC47" s="30">
        <v>58.33</v>
      </c>
      <c r="ED47" s="30">
        <v>0</v>
      </c>
      <c r="EE47" s="30">
        <f>MIN(MAX(EC47:ED47)+0.15*EH47, 100)</f>
        <v>58.33</v>
      </c>
      <c r="EF47" s="1">
        <v>0</v>
      </c>
      <c r="EG47" s="1">
        <v>0</v>
      </c>
      <c r="EH47" s="1">
        <f>MAX(EF47:EG47)</f>
        <v>0</v>
      </c>
      <c r="EI47" s="15">
        <f>AVERAGE(EB47,EE47,EH47)</f>
        <v>23.886666666666667</v>
      </c>
      <c r="EJ47" s="3">
        <v>0.25</v>
      </c>
      <c r="EK47" s="3">
        <v>0.2</v>
      </c>
      <c r="EL47" s="3">
        <v>0.25</v>
      </c>
      <c r="EM47" s="3">
        <v>0.3</v>
      </c>
      <c r="EN47" s="25">
        <f>MIN(IF(C47="Yes",AQ47+CZ47,0),100)</f>
        <v>50</v>
      </c>
      <c r="EO47" s="25">
        <f>IF(ES47&lt;0,EN47+ES47*-4,EN47)</f>
        <v>50</v>
      </c>
      <c r="EP47" s="25">
        <f>MIN(IF(C47="Yes",AQ47+DL47,0), 100)</f>
        <v>41</v>
      </c>
      <c r="EQ47" s="25">
        <f>MIN(IF(C47="Yes",AQ47+DY47,0),100)</f>
        <v>50.629999999999995</v>
      </c>
      <c r="ER47" s="25">
        <f>MIN(IF(C47="Yes",AQ47+EI47,0), 100)</f>
        <v>24.886666666666667</v>
      </c>
      <c r="ES47" s="26">
        <f>EJ47*EN47+EK47*EP47+EL47*EQ47+EM47*ER47</f>
        <v>40.823500000000003</v>
      </c>
      <c r="ET47" s="26">
        <f>EJ47*EO47+EK47*EP47+EL47*EQ47+EM47*ER47</f>
        <v>40.823500000000003</v>
      </c>
    </row>
    <row r="48" spans="1:150" customFormat="1" x14ac:dyDescent="0.3">
      <c r="A48">
        <v>1402017040</v>
      </c>
      <c r="B48" t="s">
        <v>107</v>
      </c>
      <c r="C48" s="2" t="s">
        <v>108</v>
      </c>
      <c r="D48" s="6">
        <v>1</v>
      </c>
      <c r="E48" s="6"/>
      <c r="F48" s="7"/>
      <c r="G48" s="7"/>
      <c r="H48" s="6">
        <v>1</v>
      </c>
      <c r="I48" s="6"/>
      <c r="J48" s="7"/>
      <c r="K48" s="7"/>
      <c r="L48" s="6">
        <v>1</v>
      </c>
      <c r="M48" s="8"/>
      <c r="N48" s="7"/>
      <c r="O48" s="7"/>
      <c r="P48" s="6"/>
      <c r="Q48" s="8"/>
      <c r="R48" s="7">
        <v>1</v>
      </c>
      <c r="S48" s="7"/>
      <c r="T48" s="6">
        <v>1</v>
      </c>
      <c r="U48" s="16"/>
      <c r="V48" s="7"/>
      <c r="W48" s="7"/>
      <c r="X48" s="6"/>
      <c r="Y48" s="6"/>
      <c r="Z48" s="7"/>
      <c r="AA48" s="7"/>
      <c r="AB48" s="6"/>
      <c r="AC48" s="6"/>
      <c r="AD48" s="7"/>
      <c r="AE48" s="8"/>
      <c r="AF48" s="10">
        <v>14</v>
      </c>
      <c r="AG48" s="10">
        <v>10</v>
      </c>
      <c r="AH48" s="10">
        <f>COUNT(D48:AE48)</f>
        <v>5</v>
      </c>
      <c r="AI48" s="22">
        <f>IF(C48="Yes",(AF48-AH48+(CZ48-50)/AG48)/AF48,0)</f>
        <v>0.72857142857142854</v>
      </c>
      <c r="AJ48" s="11">
        <f>SUM(D48:AE48)</f>
        <v>5</v>
      </c>
      <c r="AK48" s="10">
        <f>MAX(AJ48-AL48-AM48,0)*-1</f>
        <v>0</v>
      </c>
      <c r="AL48" s="10">
        <v>10</v>
      </c>
      <c r="AM48" s="10">
        <v>3</v>
      </c>
      <c r="AN48" s="7">
        <f>AJ48+AK48+AO48</f>
        <v>5</v>
      </c>
      <c r="AO48" s="6"/>
      <c r="AP48" s="3">
        <v>0.5</v>
      </c>
      <c r="AQ48" s="15">
        <f>MIN(AN48,AL48)*AP48</f>
        <v>2.5</v>
      </c>
      <c r="AR48" s="6">
        <v>0</v>
      </c>
      <c r="AS48" s="6">
        <v>0</v>
      </c>
      <c r="AT48" s="6">
        <v>0</v>
      </c>
      <c r="AU48" s="6">
        <v>0</v>
      </c>
      <c r="AV48" s="7"/>
      <c r="AW48" s="7">
        <v>0</v>
      </c>
      <c r="AX48" s="7"/>
      <c r="AY48" s="7">
        <v>0</v>
      </c>
      <c r="AZ48" s="6"/>
      <c r="BA48" s="6">
        <v>3</v>
      </c>
      <c r="BB48" s="6"/>
      <c r="BC48" s="6">
        <v>0</v>
      </c>
      <c r="BD48" s="7"/>
      <c r="BE48" s="7">
        <f>IF(DO48&gt;=70, 5, 0)</f>
        <v>0</v>
      </c>
      <c r="BF48" s="7"/>
      <c r="BG48" s="7"/>
      <c r="BH48" s="7">
        <v>0</v>
      </c>
      <c r="BI48" s="6"/>
      <c r="BJ48" s="6">
        <f>IF(EB48&gt;=70, 6, 0)</f>
        <v>0</v>
      </c>
      <c r="BK48" s="6">
        <v>0</v>
      </c>
      <c r="BL48" s="7">
        <v>-5</v>
      </c>
      <c r="BM48" s="7">
        <v>-5</v>
      </c>
      <c r="BN48" s="7">
        <v>-5</v>
      </c>
      <c r="BO48" s="6"/>
      <c r="BP48" s="6">
        <f>IF(EE48&gt;=70, 6, 0)</f>
        <v>0</v>
      </c>
      <c r="BQ48" s="6">
        <v>0</v>
      </c>
      <c r="BR48" s="7"/>
      <c r="BS48" s="7">
        <v>0</v>
      </c>
      <c r="BT48" s="7">
        <v>0</v>
      </c>
      <c r="BU48" s="6">
        <v>5</v>
      </c>
      <c r="BV48" s="6">
        <v>0</v>
      </c>
      <c r="BW48" s="6">
        <f>IF(DR48&gt;=70, 5, 0)</f>
        <v>0</v>
      </c>
      <c r="BX48" s="6">
        <v>0</v>
      </c>
      <c r="BY48" s="6"/>
      <c r="BZ48" s="6">
        <v>0</v>
      </c>
      <c r="CA48" s="7">
        <v>0</v>
      </c>
      <c r="CB48" s="7">
        <v>0</v>
      </c>
      <c r="CC48" s="7">
        <v>0</v>
      </c>
      <c r="CD48" s="6">
        <v>0</v>
      </c>
      <c r="CE48" s="6">
        <f>IF(DU48&gt;=70, 5, 0)</f>
        <v>0</v>
      </c>
      <c r="CF48" s="6">
        <v>6</v>
      </c>
      <c r="CG48" s="6">
        <v>0</v>
      </c>
      <c r="CH48" s="6"/>
      <c r="CI48" s="6">
        <v>0</v>
      </c>
      <c r="CJ48" s="7"/>
      <c r="CK48" s="7"/>
      <c r="CL48" s="7"/>
      <c r="CM48" s="6"/>
      <c r="CN48" s="6">
        <f>IF(DX48&gt;=70, 5, 0)</f>
        <v>0</v>
      </c>
      <c r="CO48" s="6"/>
      <c r="CP48" s="6"/>
      <c r="CQ48" s="6"/>
      <c r="CR48" s="7"/>
      <c r="CS48" s="7">
        <f>IF(EH48&gt;=70, 6, 0)</f>
        <v>0</v>
      </c>
      <c r="CT48" s="7"/>
      <c r="CU48" s="6"/>
      <c r="CV48" s="7"/>
      <c r="CW48" s="6">
        <v>13</v>
      </c>
      <c r="CX48" s="10">
        <f>SUM(AR48:CW48)</f>
        <v>12</v>
      </c>
      <c r="CY48" s="10">
        <v>50</v>
      </c>
      <c r="CZ48" s="17">
        <f>CX48+CY48</f>
        <v>62</v>
      </c>
      <c r="DA48" s="1">
        <v>25.71</v>
      </c>
      <c r="DB48" s="18">
        <v>50</v>
      </c>
      <c r="DC48" s="18">
        <v>100</v>
      </c>
      <c r="DD48" s="30">
        <f>AVERAGE(DB48:DC48)</f>
        <v>75</v>
      </c>
      <c r="DE48" s="1">
        <v>90</v>
      </c>
      <c r="DF48" s="30">
        <v>100</v>
      </c>
      <c r="DG48" s="1">
        <v>0</v>
      </c>
      <c r="DH48" s="30">
        <v>0</v>
      </c>
      <c r="DI48" s="18">
        <v>0</v>
      </c>
      <c r="DJ48" s="18">
        <v>0</v>
      </c>
      <c r="DK48" s="1"/>
      <c r="DL48" s="15">
        <f>AVERAGE(DA48,DD48:DH48,DK48)</f>
        <v>48.451666666666675</v>
      </c>
      <c r="DM48" s="1">
        <v>33.33</v>
      </c>
      <c r="DN48" s="1">
        <v>40</v>
      </c>
      <c r="DO48" s="1">
        <f>MAX(DM48:DN48)</f>
        <v>40</v>
      </c>
      <c r="DP48" s="30">
        <v>27.78</v>
      </c>
      <c r="DQ48" s="30">
        <v>0</v>
      </c>
      <c r="DR48" s="30">
        <f>MAX(DP48:DQ48)</f>
        <v>27.78</v>
      </c>
      <c r="DS48" s="1">
        <v>27.78</v>
      </c>
      <c r="DT48" s="1">
        <v>0</v>
      </c>
      <c r="DU48" s="1">
        <f>MAX(DS48:DT48)</f>
        <v>27.78</v>
      </c>
      <c r="DV48" s="30">
        <v>0</v>
      </c>
      <c r="DW48" s="30">
        <v>0</v>
      </c>
      <c r="DX48" s="30"/>
      <c r="DY48" s="15">
        <f>AVERAGE(DO48,DR48,DU48,DX48)</f>
        <v>31.853333333333335</v>
      </c>
      <c r="DZ48" s="1">
        <v>0</v>
      </c>
      <c r="EA48" s="1">
        <v>0</v>
      </c>
      <c r="EB48" s="1">
        <f>MIN(MAX(DZ48:EA48)+0.2*EH48, 100)</f>
        <v>0</v>
      </c>
      <c r="EC48" s="30">
        <v>50</v>
      </c>
      <c r="ED48" s="30">
        <v>0</v>
      </c>
      <c r="EE48" s="30">
        <f>MIN(MAX(EC48:ED48)+0.15*EH48, 100)</f>
        <v>50</v>
      </c>
      <c r="EF48" s="1">
        <v>0</v>
      </c>
      <c r="EG48" s="1">
        <v>0</v>
      </c>
      <c r="EH48" s="1">
        <f>MAX(EF48:EG48)</f>
        <v>0</v>
      </c>
      <c r="EI48" s="15">
        <f>AVERAGE(EB48,EE48,EH48)</f>
        <v>16.666666666666668</v>
      </c>
      <c r="EJ48" s="3">
        <v>0.25</v>
      </c>
      <c r="EK48" s="3">
        <v>0.2</v>
      </c>
      <c r="EL48" s="3">
        <v>0.25</v>
      </c>
      <c r="EM48" s="3">
        <v>0.3</v>
      </c>
      <c r="EN48" s="25">
        <f>MIN(IF(C48="Yes",AQ48+CZ48,0),100)</f>
        <v>64.5</v>
      </c>
      <c r="EO48" s="25">
        <f>IF(ES48&lt;0,EN48+ES48*-4,EN48)</f>
        <v>64.5</v>
      </c>
      <c r="EP48" s="25">
        <f>MIN(IF(C48="Yes",AQ48+DL48,0), 100)</f>
        <v>50.951666666666675</v>
      </c>
      <c r="EQ48" s="25">
        <f>MIN(IF(C48="Yes",AQ48+DY48,0),100)</f>
        <v>34.353333333333339</v>
      </c>
      <c r="ER48" s="25">
        <f>MIN(IF(C48="Yes",AQ48+EI48,0), 100)</f>
        <v>19.166666666666668</v>
      </c>
      <c r="ES48" s="26">
        <f>EJ48*EN48+EK48*EP48+EL48*EQ48+EM48*ER48</f>
        <v>40.653666666666666</v>
      </c>
      <c r="ET48" s="26">
        <f>EJ48*EO48+EK48*EP48+EL48*EQ48+EM48*ER48</f>
        <v>40.653666666666666</v>
      </c>
    </row>
    <row r="49" spans="1:150" customFormat="1" x14ac:dyDescent="0.3">
      <c r="A49">
        <v>1402018029</v>
      </c>
      <c r="B49" t="s">
        <v>107</v>
      </c>
      <c r="C49" s="2" t="s">
        <v>108</v>
      </c>
      <c r="D49" s="6"/>
      <c r="E49" s="6">
        <v>1</v>
      </c>
      <c r="F49" s="7"/>
      <c r="G49" s="7">
        <v>1</v>
      </c>
      <c r="H49" s="6"/>
      <c r="I49" s="6">
        <v>1</v>
      </c>
      <c r="J49" s="7">
        <v>1</v>
      </c>
      <c r="K49" s="7">
        <v>1</v>
      </c>
      <c r="L49" s="6"/>
      <c r="M49" s="8"/>
      <c r="N49" s="7"/>
      <c r="O49" s="7"/>
      <c r="P49" s="6"/>
      <c r="Q49" s="8"/>
      <c r="R49" s="7"/>
      <c r="S49" s="7">
        <v>1</v>
      </c>
      <c r="T49" s="6"/>
      <c r="U49" s="6"/>
      <c r="V49" s="7"/>
      <c r="W49" s="7"/>
      <c r="X49" s="6"/>
      <c r="Y49" s="6"/>
      <c r="Z49" s="7"/>
      <c r="AA49" s="7"/>
      <c r="AB49" s="6"/>
      <c r="AC49" s="6"/>
      <c r="AD49" s="7"/>
      <c r="AE49" s="8"/>
      <c r="AF49" s="10">
        <v>14</v>
      </c>
      <c r="AG49" s="10">
        <v>10</v>
      </c>
      <c r="AH49" s="10">
        <f>COUNT(D49:AE49)</f>
        <v>6</v>
      </c>
      <c r="AI49" s="22">
        <f>IF(C49="Yes",(AF49-AH49+(CZ49-50)/AG49)/AF49,0)</f>
        <v>0.74285714285714288</v>
      </c>
      <c r="AJ49" s="11">
        <f>SUM(D49:AE49)</f>
        <v>6</v>
      </c>
      <c r="AK49" s="10">
        <f>MAX(AJ49-AL49-AM49,0)*-1</f>
        <v>0</v>
      </c>
      <c r="AL49" s="10">
        <v>10</v>
      </c>
      <c r="AM49" s="10">
        <v>3</v>
      </c>
      <c r="AN49" s="7">
        <f>AJ49+AK49+AO49</f>
        <v>6</v>
      </c>
      <c r="AO49" s="6"/>
      <c r="AP49" s="3">
        <v>0.5</v>
      </c>
      <c r="AQ49" s="15">
        <f>MIN(AN49,AL49)*AP49</f>
        <v>3</v>
      </c>
      <c r="AR49" s="6">
        <v>0</v>
      </c>
      <c r="AS49" s="6">
        <v>0</v>
      </c>
      <c r="AT49" s="6">
        <v>0</v>
      </c>
      <c r="AU49" s="6">
        <v>0</v>
      </c>
      <c r="AV49" s="7">
        <v>-5</v>
      </c>
      <c r="AW49" s="7">
        <v>0</v>
      </c>
      <c r="AX49" s="7"/>
      <c r="AY49" s="7">
        <v>0</v>
      </c>
      <c r="AZ49" s="6"/>
      <c r="BA49" s="6">
        <v>3</v>
      </c>
      <c r="BB49" s="6"/>
      <c r="BC49" s="6">
        <v>0</v>
      </c>
      <c r="BD49" s="7"/>
      <c r="BE49" s="7">
        <f>IF(DO49&gt;=70, 5, 0)</f>
        <v>0</v>
      </c>
      <c r="BF49" s="7"/>
      <c r="BG49" s="7"/>
      <c r="BH49" s="7">
        <v>0</v>
      </c>
      <c r="BI49" s="6"/>
      <c r="BJ49" s="6">
        <f>IF(EB49&gt;=70, 6, 0)</f>
        <v>0</v>
      </c>
      <c r="BK49" s="6">
        <v>0</v>
      </c>
      <c r="BL49" s="7">
        <v>0</v>
      </c>
      <c r="BM49" s="7">
        <v>-5</v>
      </c>
      <c r="BN49" s="7">
        <v>0</v>
      </c>
      <c r="BO49" s="6"/>
      <c r="BP49" s="6">
        <f>IF(EE49&gt;=70, 6, 0)</f>
        <v>0</v>
      </c>
      <c r="BQ49" s="6">
        <v>0</v>
      </c>
      <c r="BR49" s="7"/>
      <c r="BS49" s="7">
        <v>0</v>
      </c>
      <c r="BT49" s="7">
        <v>0</v>
      </c>
      <c r="BU49" s="6"/>
      <c r="BV49" s="6">
        <v>0</v>
      </c>
      <c r="BW49" s="6">
        <f>IF(DR49&gt;=70, 5, 0)</f>
        <v>0</v>
      </c>
      <c r="BX49" s="6">
        <v>0</v>
      </c>
      <c r="BY49" s="6"/>
      <c r="BZ49" s="6">
        <v>0</v>
      </c>
      <c r="CA49" s="7">
        <v>0</v>
      </c>
      <c r="CB49" s="7">
        <v>0</v>
      </c>
      <c r="CC49" s="7">
        <v>0</v>
      </c>
      <c r="CD49" s="6">
        <v>0</v>
      </c>
      <c r="CE49" s="6">
        <f>IF(DU49&gt;=70, 5, 0)</f>
        <v>0</v>
      </c>
      <c r="CF49" s="6">
        <v>6</v>
      </c>
      <c r="CG49" s="6">
        <v>0</v>
      </c>
      <c r="CH49" s="6"/>
      <c r="CI49" s="6">
        <v>0</v>
      </c>
      <c r="CJ49" s="7"/>
      <c r="CK49" s="7"/>
      <c r="CL49" s="7"/>
      <c r="CM49" s="6"/>
      <c r="CN49" s="6">
        <f>IF(DX49&gt;=70, 5, 0)</f>
        <v>0</v>
      </c>
      <c r="CO49" s="6"/>
      <c r="CP49" s="6"/>
      <c r="CQ49" s="6"/>
      <c r="CR49" s="7"/>
      <c r="CS49" s="7">
        <f>IF(EH49&gt;=70, 6, 0)</f>
        <v>0</v>
      </c>
      <c r="CT49" s="7"/>
      <c r="CU49" s="6">
        <v>20</v>
      </c>
      <c r="CV49" s="7"/>
      <c r="CW49" s="6">
        <f>5</f>
        <v>5</v>
      </c>
      <c r="CX49" s="10">
        <f>SUM(AR49:CW49)</f>
        <v>24</v>
      </c>
      <c r="CY49" s="10">
        <v>50</v>
      </c>
      <c r="CZ49" s="17">
        <f>CX49+CY49</f>
        <v>74</v>
      </c>
      <c r="DA49" s="1">
        <v>48.57</v>
      </c>
      <c r="DB49" s="18">
        <v>50</v>
      </c>
      <c r="DC49" s="18">
        <v>100</v>
      </c>
      <c r="DD49" s="30">
        <f>AVERAGE(DB49:DC49)</f>
        <v>75</v>
      </c>
      <c r="DE49" s="1">
        <v>0</v>
      </c>
      <c r="DF49" s="30">
        <v>65</v>
      </c>
      <c r="DG49" s="1">
        <v>0</v>
      </c>
      <c r="DH49" s="30">
        <v>0</v>
      </c>
      <c r="DI49" s="18">
        <v>0</v>
      </c>
      <c r="DJ49" s="18">
        <v>0</v>
      </c>
      <c r="DK49" s="1"/>
      <c r="DL49" s="15">
        <f>AVERAGE(DA49,DD49:DH49,DK49)</f>
        <v>31.428333333333331</v>
      </c>
      <c r="DM49" s="1">
        <v>20</v>
      </c>
      <c r="DN49" s="1">
        <v>46.67</v>
      </c>
      <c r="DO49" s="1">
        <f>MAX(DM49:DN49)</f>
        <v>46.67</v>
      </c>
      <c r="DP49" s="30">
        <v>11.11</v>
      </c>
      <c r="DQ49" s="30">
        <v>0</v>
      </c>
      <c r="DR49" s="30">
        <f>MAX(DP49:DQ49)</f>
        <v>11.11</v>
      </c>
      <c r="DS49" s="1">
        <v>11.11</v>
      </c>
      <c r="DT49" s="1">
        <v>0</v>
      </c>
      <c r="DU49" s="1">
        <f>MAX(DS49:DT49)</f>
        <v>11.11</v>
      </c>
      <c r="DV49" s="30">
        <v>0</v>
      </c>
      <c r="DW49" s="30">
        <v>0</v>
      </c>
      <c r="DX49" s="30"/>
      <c r="DY49" s="15">
        <f>AVERAGE(DO49,DR49,DU49,DX49)</f>
        <v>22.963333333333335</v>
      </c>
      <c r="DZ49" s="1">
        <v>20</v>
      </c>
      <c r="EA49" s="1">
        <v>0</v>
      </c>
      <c r="EB49" s="1">
        <f>MIN(MAX(DZ49:EA49)+0.2*EH49, 100)</f>
        <v>20</v>
      </c>
      <c r="EC49" s="30">
        <v>50</v>
      </c>
      <c r="ED49" s="30">
        <v>0</v>
      </c>
      <c r="EE49" s="30">
        <f>MIN(MAX(EC49:ED49)+0.15*EH49, 100)</f>
        <v>50</v>
      </c>
      <c r="EF49" s="1">
        <v>0</v>
      </c>
      <c r="EG49" s="1">
        <v>0</v>
      </c>
      <c r="EH49" s="1">
        <f>MAX(EF49:EG49)</f>
        <v>0</v>
      </c>
      <c r="EI49" s="15">
        <f>AVERAGE(EB49,EE49,EH49)</f>
        <v>23.333333333333332</v>
      </c>
      <c r="EJ49" s="3">
        <v>0.25</v>
      </c>
      <c r="EK49" s="3">
        <v>0.2</v>
      </c>
      <c r="EL49" s="3">
        <v>0.25</v>
      </c>
      <c r="EM49" s="3">
        <v>0.3</v>
      </c>
      <c r="EN49" s="25">
        <f>MIN(IF(C49="Yes",AQ49+CZ49,0),100)</f>
        <v>77</v>
      </c>
      <c r="EO49" s="25">
        <f>IF(ES49&lt;0,EN49+ES49*-4,EN49)</f>
        <v>77</v>
      </c>
      <c r="EP49" s="25">
        <f>MIN(IF(C49="Yes",AQ49+DL49,0), 100)</f>
        <v>34.428333333333327</v>
      </c>
      <c r="EQ49" s="25">
        <f>MIN(IF(C49="Yes",AQ49+DY49,0),100)</f>
        <v>25.963333333333335</v>
      </c>
      <c r="ER49" s="25">
        <f>MIN(IF(C49="Yes",AQ49+EI49,0), 100)</f>
        <v>26.333333333333332</v>
      </c>
      <c r="ES49" s="26">
        <f>EJ49*EN49+EK49*EP49+EL49*EQ49+EM49*ER49</f>
        <v>40.526499999999999</v>
      </c>
      <c r="ET49" s="26">
        <f>EJ49*EO49+EK49*EP49+EL49*EQ49+EM49*ER49</f>
        <v>40.526499999999999</v>
      </c>
    </row>
    <row r="50" spans="1:150" customFormat="1" x14ac:dyDescent="0.3">
      <c r="A50">
        <v>1402019089</v>
      </c>
      <c r="B50" t="s">
        <v>106</v>
      </c>
      <c r="C50" s="2" t="s">
        <v>108</v>
      </c>
      <c r="D50" s="6">
        <v>1</v>
      </c>
      <c r="E50" s="6"/>
      <c r="F50" s="7">
        <v>1</v>
      </c>
      <c r="G50" s="7">
        <v>1</v>
      </c>
      <c r="H50" s="6"/>
      <c r="I50" s="6">
        <v>1</v>
      </c>
      <c r="J50" s="7"/>
      <c r="K50" s="7"/>
      <c r="L50" s="6"/>
      <c r="M50" s="8"/>
      <c r="N50" s="7"/>
      <c r="O50" s="7"/>
      <c r="P50" s="6"/>
      <c r="Q50" s="8"/>
      <c r="R50" s="7">
        <v>1</v>
      </c>
      <c r="S50" s="7">
        <v>1</v>
      </c>
      <c r="T50" s="6"/>
      <c r="U50" s="16"/>
      <c r="V50" s="7">
        <v>1</v>
      </c>
      <c r="W50" s="7"/>
      <c r="X50" s="6"/>
      <c r="Y50" s="6"/>
      <c r="Z50" s="7"/>
      <c r="AA50" s="7"/>
      <c r="AB50" s="6"/>
      <c r="AC50" s="6"/>
      <c r="AD50" s="7"/>
      <c r="AE50" s="8"/>
      <c r="AF50" s="10">
        <v>14</v>
      </c>
      <c r="AG50" s="10">
        <v>10</v>
      </c>
      <c r="AH50" s="10">
        <f>COUNT(D50:AE50)</f>
        <v>7</v>
      </c>
      <c r="AI50" s="22">
        <f>IF(C50="Yes",(AF50-AH50+(CZ50-50)/AG50)/AF50,0)</f>
        <v>0.55714285714285716</v>
      </c>
      <c r="AJ50" s="11">
        <f>SUM(D50:AE50)</f>
        <v>7</v>
      </c>
      <c r="AK50" s="10">
        <f>MAX(AJ50-AL50-AM50,0)*-1</f>
        <v>0</v>
      </c>
      <c r="AL50" s="10">
        <v>10</v>
      </c>
      <c r="AM50" s="10">
        <v>3</v>
      </c>
      <c r="AN50" s="7">
        <f>AJ50+AK50+AO50</f>
        <v>7</v>
      </c>
      <c r="AO50" s="6"/>
      <c r="AP50" s="3">
        <v>0.5</v>
      </c>
      <c r="AQ50" s="15">
        <f>MIN(AN50,AL50)*AP50</f>
        <v>3.5</v>
      </c>
      <c r="AR50" s="6">
        <v>0</v>
      </c>
      <c r="AS50" s="6">
        <v>0</v>
      </c>
      <c r="AT50" s="6">
        <v>2</v>
      </c>
      <c r="AU50" s="6">
        <v>0</v>
      </c>
      <c r="AV50" s="7"/>
      <c r="AW50" s="7">
        <v>0</v>
      </c>
      <c r="AX50" s="7"/>
      <c r="AY50" s="7">
        <v>0</v>
      </c>
      <c r="AZ50" s="6"/>
      <c r="BA50" s="6">
        <v>0</v>
      </c>
      <c r="BB50" s="6"/>
      <c r="BC50" s="6">
        <v>0</v>
      </c>
      <c r="BD50" s="7"/>
      <c r="BE50" s="7">
        <f>IF(DO50&gt;=70, 5, 0)</f>
        <v>0</v>
      </c>
      <c r="BF50" s="7"/>
      <c r="BG50" s="7"/>
      <c r="BH50" s="7">
        <v>0</v>
      </c>
      <c r="BI50" s="6"/>
      <c r="BJ50" s="6">
        <f>IF(EB50&gt;=70, 6, 0)</f>
        <v>0</v>
      </c>
      <c r="BK50" s="6">
        <v>0</v>
      </c>
      <c r="BL50" s="7">
        <v>0</v>
      </c>
      <c r="BM50" s="7">
        <v>-5</v>
      </c>
      <c r="BN50" s="7">
        <v>0</v>
      </c>
      <c r="BO50" s="6"/>
      <c r="BP50" s="6">
        <f>IF(EE50&gt;=70, 6, 0)</f>
        <v>0</v>
      </c>
      <c r="BQ50" s="6">
        <v>0</v>
      </c>
      <c r="BR50" s="7"/>
      <c r="BS50" s="7">
        <v>0</v>
      </c>
      <c r="BT50" s="7">
        <v>0</v>
      </c>
      <c r="BU50" s="6">
        <v>5</v>
      </c>
      <c r="BV50" s="6">
        <v>0</v>
      </c>
      <c r="BW50" s="6">
        <f>IF(DR50&gt;=70, 5, 0)</f>
        <v>0</v>
      </c>
      <c r="BX50" s="6">
        <v>0</v>
      </c>
      <c r="BY50" s="6"/>
      <c r="BZ50" s="6">
        <v>0</v>
      </c>
      <c r="CA50" s="7">
        <v>0</v>
      </c>
      <c r="CB50" s="7">
        <v>0</v>
      </c>
      <c r="CC50" s="7">
        <v>0</v>
      </c>
      <c r="CD50" s="6">
        <v>0</v>
      </c>
      <c r="CE50" s="6">
        <f>IF(DU50&gt;=70, 5, 0)</f>
        <v>0</v>
      </c>
      <c r="CF50" s="6">
        <v>6</v>
      </c>
      <c r="CG50" s="6">
        <v>0</v>
      </c>
      <c r="CH50" s="6"/>
      <c r="CI50" s="6">
        <v>0</v>
      </c>
      <c r="CJ50" s="7"/>
      <c r="CK50" s="7"/>
      <c r="CL50" s="7"/>
      <c r="CM50" s="6"/>
      <c r="CN50" s="6">
        <f>IF(DX50&gt;=70, 5, 0)</f>
        <v>0</v>
      </c>
      <c r="CO50" s="6"/>
      <c r="CP50" s="6"/>
      <c r="CQ50" s="6"/>
      <c r="CR50" s="7"/>
      <c r="CS50" s="7">
        <f>IF(EH50&gt;=70, 6, 0)</f>
        <v>0</v>
      </c>
      <c r="CT50" s="7"/>
      <c r="CU50" s="6"/>
      <c r="CV50" s="7"/>
      <c r="CW50" s="6"/>
      <c r="CX50" s="10">
        <f>SUM(AR50:CW50)</f>
        <v>8</v>
      </c>
      <c r="CY50" s="10">
        <v>50</v>
      </c>
      <c r="CZ50" s="17">
        <f>CX50+CY50</f>
        <v>58</v>
      </c>
      <c r="DA50" s="1">
        <v>80</v>
      </c>
      <c r="DB50" s="18">
        <v>100</v>
      </c>
      <c r="DC50" s="18">
        <v>100</v>
      </c>
      <c r="DD50" s="30">
        <f>AVERAGE(DB50:DC50)</f>
        <v>100</v>
      </c>
      <c r="DE50" s="1">
        <v>0</v>
      </c>
      <c r="DF50" s="30">
        <v>100</v>
      </c>
      <c r="DG50" s="1">
        <v>0</v>
      </c>
      <c r="DH50" s="30">
        <v>0</v>
      </c>
      <c r="DI50" s="18">
        <v>0</v>
      </c>
      <c r="DJ50" s="18">
        <v>0</v>
      </c>
      <c r="DK50" s="1"/>
      <c r="DL50" s="15">
        <f>AVERAGE(DA50,DD50:DH50,DK50)</f>
        <v>46.666666666666664</v>
      </c>
      <c r="DM50" s="1">
        <v>0</v>
      </c>
      <c r="DN50" s="1">
        <v>60</v>
      </c>
      <c r="DO50" s="1">
        <f>MAX(DM50:DN50)</f>
        <v>60</v>
      </c>
      <c r="DP50" s="30">
        <v>0</v>
      </c>
      <c r="DQ50" s="30">
        <v>0</v>
      </c>
      <c r="DR50" s="30">
        <f>MAX(DP50:DQ50)</f>
        <v>0</v>
      </c>
      <c r="DS50" s="1">
        <v>0</v>
      </c>
      <c r="DT50" s="1">
        <v>0</v>
      </c>
      <c r="DU50" s="1">
        <f>MAX(DS50:DT50)</f>
        <v>0</v>
      </c>
      <c r="DV50" s="30">
        <v>0</v>
      </c>
      <c r="DW50" s="30">
        <v>0</v>
      </c>
      <c r="DX50" s="30"/>
      <c r="DY50" s="15">
        <f>AVERAGE(DO50,DR50,DU50,DX50)</f>
        <v>20</v>
      </c>
      <c r="DZ50" s="1">
        <v>20</v>
      </c>
      <c r="EA50" s="1">
        <v>40</v>
      </c>
      <c r="EB50" s="1">
        <f>MIN(MAX(DZ50:EA50)+0.2*EH50, 100)</f>
        <v>40</v>
      </c>
      <c r="EC50" s="30">
        <v>41.67</v>
      </c>
      <c r="ED50" s="30">
        <v>0</v>
      </c>
      <c r="EE50" s="30">
        <f>MIN(MAX(EC50:ED50)+0.15*EH50, 100)</f>
        <v>41.67</v>
      </c>
      <c r="EF50" s="1">
        <v>0</v>
      </c>
      <c r="EG50" s="1">
        <v>0</v>
      </c>
      <c r="EH50" s="1">
        <f>MAX(EF50:EG50)</f>
        <v>0</v>
      </c>
      <c r="EI50" s="15">
        <f>AVERAGE(EB50,EE50,EH50)</f>
        <v>27.223333333333333</v>
      </c>
      <c r="EJ50" s="3">
        <v>0.25</v>
      </c>
      <c r="EK50" s="3">
        <v>0.2</v>
      </c>
      <c r="EL50" s="3">
        <v>0.25</v>
      </c>
      <c r="EM50" s="3">
        <v>0.3</v>
      </c>
      <c r="EN50" s="25">
        <f>MIN(IF(C50="Yes",AQ50+CZ50,0),100)</f>
        <v>61.5</v>
      </c>
      <c r="EO50" s="25">
        <f>IF(ES50&lt;0,EN50+ES50*-4,EN50)</f>
        <v>61.5</v>
      </c>
      <c r="EP50" s="25">
        <f>MIN(IF(C50="Yes",AQ50+DL50,0), 100)</f>
        <v>50.166666666666664</v>
      </c>
      <c r="EQ50" s="25">
        <f>MIN(IF(C50="Yes",AQ50+DY50,0),100)</f>
        <v>23.5</v>
      </c>
      <c r="ER50" s="25">
        <f>MIN(IF(C50="Yes",AQ50+EI50,0), 100)</f>
        <v>30.723333333333333</v>
      </c>
      <c r="ES50" s="26">
        <f>EJ50*EN50+EK50*EP50+EL50*EQ50+EM50*ER50</f>
        <v>40.50033333333333</v>
      </c>
      <c r="ET50" s="26">
        <f>EJ50*EO50+EK50*EP50+EL50*EQ50+EM50*ER50</f>
        <v>40.50033333333333</v>
      </c>
    </row>
    <row r="51" spans="1:150" customFormat="1" x14ac:dyDescent="0.3">
      <c r="A51">
        <v>1402018035</v>
      </c>
      <c r="B51" t="s">
        <v>107</v>
      </c>
      <c r="C51" s="2" t="s">
        <v>108</v>
      </c>
      <c r="D51" s="6">
        <v>1</v>
      </c>
      <c r="E51" s="6"/>
      <c r="F51" s="7">
        <v>1</v>
      </c>
      <c r="G51" s="7">
        <v>1</v>
      </c>
      <c r="H51" s="6">
        <v>1</v>
      </c>
      <c r="I51" s="6">
        <v>1</v>
      </c>
      <c r="J51" s="7">
        <v>1</v>
      </c>
      <c r="K51" s="7"/>
      <c r="L51" s="6">
        <v>1</v>
      </c>
      <c r="M51" s="8"/>
      <c r="N51" s="7"/>
      <c r="O51" s="7"/>
      <c r="P51" s="6"/>
      <c r="Q51" s="8"/>
      <c r="R51" s="7">
        <v>1</v>
      </c>
      <c r="S51" s="7">
        <v>1</v>
      </c>
      <c r="T51" s="6">
        <v>1</v>
      </c>
      <c r="U51" s="16"/>
      <c r="V51" s="7"/>
      <c r="W51" s="7"/>
      <c r="X51" s="6"/>
      <c r="Y51" s="6"/>
      <c r="Z51" s="7"/>
      <c r="AA51" s="7"/>
      <c r="AB51" s="6"/>
      <c r="AC51" s="6"/>
      <c r="AD51" s="7"/>
      <c r="AE51" s="8"/>
      <c r="AF51" s="10">
        <v>14</v>
      </c>
      <c r="AG51" s="10">
        <v>10</v>
      </c>
      <c r="AH51" s="10">
        <f>COUNT(D51:AE51)</f>
        <v>10</v>
      </c>
      <c r="AI51" s="22">
        <f>IF(C51="Yes",(AF51-AH51+(CZ51-50)/AG51)/AF51,0)</f>
        <v>0.40714285714285714</v>
      </c>
      <c r="AJ51" s="11">
        <f>SUM(D51:AE51)</f>
        <v>10</v>
      </c>
      <c r="AK51" s="10">
        <f>MAX(AJ51-AL51-AM51,0)*-1</f>
        <v>0</v>
      </c>
      <c r="AL51" s="10">
        <v>10</v>
      </c>
      <c r="AM51" s="10">
        <v>3</v>
      </c>
      <c r="AN51" s="7">
        <f>AJ51+AK51+AO51</f>
        <v>10</v>
      </c>
      <c r="AO51" s="6"/>
      <c r="AP51" s="3">
        <v>0.5</v>
      </c>
      <c r="AQ51" s="15">
        <f>MIN(AN51,AL51)*AP51</f>
        <v>5</v>
      </c>
      <c r="AR51" s="6">
        <v>0</v>
      </c>
      <c r="AS51" s="6">
        <v>0</v>
      </c>
      <c r="AT51" s="6">
        <v>8</v>
      </c>
      <c r="AU51" s="6">
        <v>0</v>
      </c>
      <c r="AV51" s="7"/>
      <c r="AW51" s="7">
        <v>0</v>
      </c>
      <c r="AX51" s="7"/>
      <c r="AY51" s="7">
        <v>0</v>
      </c>
      <c r="AZ51" s="6"/>
      <c r="BA51" s="6">
        <v>3</v>
      </c>
      <c r="BB51" s="6"/>
      <c r="BC51" s="6">
        <v>0</v>
      </c>
      <c r="BD51" s="7"/>
      <c r="BE51" s="7">
        <f>IF(DO51&gt;=70, 5, 0)</f>
        <v>0</v>
      </c>
      <c r="BF51" s="7"/>
      <c r="BG51" s="7"/>
      <c r="BH51" s="7">
        <v>-5</v>
      </c>
      <c r="BI51" s="6"/>
      <c r="BJ51" s="6">
        <f>IF(EB51&gt;=70, 6, 0)</f>
        <v>0</v>
      </c>
      <c r="BK51" s="6">
        <v>0</v>
      </c>
      <c r="BL51" s="7">
        <v>0</v>
      </c>
      <c r="BM51" s="7">
        <v>0</v>
      </c>
      <c r="BN51" s="7">
        <v>0</v>
      </c>
      <c r="BO51" s="6"/>
      <c r="BP51" s="6">
        <f>IF(EE51&gt;=70, 6, 0)</f>
        <v>0</v>
      </c>
      <c r="BQ51" s="6">
        <v>0</v>
      </c>
      <c r="BR51" s="7"/>
      <c r="BS51" s="7">
        <v>0</v>
      </c>
      <c r="BT51" s="7">
        <v>0</v>
      </c>
      <c r="BU51" s="6">
        <v>5</v>
      </c>
      <c r="BV51" s="6">
        <v>0</v>
      </c>
      <c r="BW51" s="6">
        <f>IF(DR51&gt;=70, 5, 0)</f>
        <v>0</v>
      </c>
      <c r="BX51" s="6">
        <v>0</v>
      </c>
      <c r="BY51" s="6"/>
      <c r="BZ51" s="6">
        <v>0</v>
      </c>
      <c r="CA51" s="7">
        <v>0</v>
      </c>
      <c r="CB51" s="7">
        <v>0</v>
      </c>
      <c r="CC51" s="7">
        <v>0</v>
      </c>
      <c r="CD51" s="6">
        <v>0</v>
      </c>
      <c r="CE51" s="6">
        <f>IF(DU51&gt;=70, 5, 0)</f>
        <v>0</v>
      </c>
      <c r="CF51" s="6">
        <v>6</v>
      </c>
      <c r="CG51" s="6">
        <v>0</v>
      </c>
      <c r="CH51" s="6"/>
      <c r="CI51" s="6">
        <v>0</v>
      </c>
      <c r="CJ51" s="7"/>
      <c r="CK51" s="7"/>
      <c r="CL51" s="7"/>
      <c r="CM51" s="6"/>
      <c r="CN51" s="6">
        <f>IF(DX51&gt;=70, 5, 0)</f>
        <v>0</v>
      </c>
      <c r="CO51" s="6"/>
      <c r="CP51" s="6"/>
      <c r="CQ51" s="6"/>
      <c r="CR51" s="7"/>
      <c r="CS51" s="7">
        <f>IF(EH51&gt;=70, 6, 0)</f>
        <v>0</v>
      </c>
      <c r="CT51" s="7"/>
      <c r="CU51" s="6"/>
      <c r="CV51" s="7"/>
      <c r="CW51" s="6"/>
      <c r="CX51" s="10">
        <f>SUM(AR51:CW51)</f>
        <v>17</v>
      </c>
      <c r="CY51" s="10">
        <v>50</v>
      </c>
      <c r="CZ51" s="17">
        <f>CX51+CY51</f>
        <v>67</v>
      </c>
      <c r="DA51" s="1">
        <v>60</v>
      </c>
      <c r="DB51" s="18">
        <v>50</v>
      </c>
      <c r="DC51" s="18">
        <v>100</v>
      </c>
      <c r="DD51" s="30">
        <f>AVERAGE(DB51:DC51)</f>
        <v>75</v>
      </c>
      <c r="DE51" s="1">
        <v>0</v>
      </c>
      <c r="DF51" s="30">
        <v>45</v>
      </c>
      <c r="DG51" s="1">
        <v>0</v>
      </c>
      <c r="DH51" s="30">
        <v>0</v>
      </c>
      <c r="DI51" s="18">
        <v>0</v>
      </c>
      <c r="DJ51" s="18">
        <v>0</v>
      </c>
      <c r="DK51" s="1"/>
      <c r="DL51" s="15">
        <f>AVERAGE(DA51,DD51:DH51,DK51)</f>
        <v>30</v>
      </c>
      <c r="DM51" s="1">
        <v>33.33</v>
      </c>
      <c r="DN51" s="1">
        <v>40</v>
      </c>
      <c r="DO51" s="1">
        <f>MAX(DM51:DN51)</f>
        <v>40</v>
      </c>
      <c r="DP51" s="30">
        <v>22.22</v>
      </c>
      <c r="DQ51" s="30">
        <v>0</v>
      </c>
      <c r="DR51" s="30">
        <f>MAX(DP51:DQ51)</f>
        <v>22.22</v>
      </c>
      <c r="DS51" s="1">
        <v>22.22</v>
      </c>
      <c r="DT51" s="1">
        <v>0</v>
      </c>
      <c r="DU51" s="1">
        <f>MAX(DS51:DT51)</f>
        <v>22.22</v>
      </c>
      <c r="DV51" s="30">
        <v>0</v>
      </c>
      <c r="DW51" s="30">
        <v>0</v>
      </c>
      <c r="DX51" s="30"/>
      <c r="DY51" s="15">
        <f>AVERAGE(DO51,DR51,DU51,DX51)</f>
        <v>28.146666666666665</v>
      </c>
      <c r="DZ51" s="1">
        <v>6.67</v>
      </c>
      <c r="EA51" s="1">
        <v>0</v>
      </c>
      <c r="EB51" s="1">
        <f>MIN(MAX(DZ51:EA51)+0.2*EH51, 100)</f>
        <v>6.67</v>
      </c>
      <c r="EC51" s="30">
        <v>50</v>
      </c>
      <c r="ED51" s="30">
        <v>0</v>
      </c>
      <c r="EE51" s="30">
        <f>MIN(MAX(EC51:ED51)+0.15*EH51, 100)</f>
        <v>50</v>
      </c>
      <c r="EF51" s="1">
        <v>0</v>
      </c>
      <c r="EG51" s="1">
        <v>0</v>
      </c>
      <c r="EH51" s="1">
        <f>MAX(EF51:EG51)</f>
        <v>0</v>
      </c>
      <c r="EI51" s="15">
        <f>AVERAGE(EB51,EE51,EH51)</f>
        <v>18.89</v>
      </c>
      <c r="EJ51" s="3">
        <v>0.25</v>
      </c>
      <c r="EK51" s="3">
        <v>0.2</v>
      </c>
      <c r="EL51" s="3">
        <v>0.25</v>
      </c>
      <c r="EM51" s="3">
        <v>0.3</v>
      </c>
      <c r="EN51" s="25">
        <f>MIN(IF(C51="Yes",AQ51+CZ51,0),100)</f>
        <v>72</v>
      </c>
      <c r="EO51" s="25">
        <f>IF(ES51&lt;0,EN51+ES51*-4,EN51)</f>
        <v>72</v>
      </c>
      <c r="EP51" s="25">
        <f>MIN(IF(C51="Yes",AQ51+DL51,0), 100)</f>
        <v>35</v>
      </c>
      <c r="EQ51" s="25">
        <f>MIN(IF(C51="Yes",AQ51+DY51,0),100)</f>
        <v>33.146666666666661</v>
      </c>
      <c r="ER51" s="25">
        <f>MIN(IF(C51="Yes",AQ51+EI51,0), 100)</f>
        <v>23.89</v>
      </c>
      <c r="ES51" s="26">
        <f>EJ51*EN51+EK51*EP51+EL51*EQ51+EM51*ER51</f>
        <v>40.453666666666663</v>
      </c>
      <c r="ET51" s="26">
        <f>EJ51*EO51+EK51*EP51+EL51*EQ51+EM51*ER51</f>
        <v>40.453666666666663</v>
      </c>
    </row>
    <row r="52" spans="1:150" customFormat="1" x14ac:dyDescent="0.3">
      <c r="A52">
        <v>1402019012</v>
      </c>
      <c r="B52" t="s">
        <v>105</v>
      </c>
      <c r="C52" s="2" t="s">
        <v>108</v>
      </c>
      <c r="D52" s="6"/>
      <c r="E52" s="6"/>
      <c r="F52" s="7">
        <v>1</v>
      </c>
      <c r="G52" s="7"/>
      <c r="H52" s="6">
        <v>0</v>
      </c>
      <c r="I52" s="6"/>
      <c r="J52" s="7"/>
      <c r="K52" s="7"/>
      <c r="L52" s="6">
        <v>1</v>
      </c>
      <c r="M52" s="8"/>
      <c r="N52" s="7"/>
      <c r="O52" s="7"/>
      <c r="P52" s="6"/>
      <c r="Q52" s="8"/>
      <c r="R52" s="7">
        <v>1</v>
      </c>
      <c r="S52" s="7"/>
      <c r="T52" s="6"/>
      <c r="U52" s="16"/>
      <c r="V52" s="7"/>
      <c r="W52" s="7"/>
      <c r="X52" s="6"/>
      <c r="Y52" s="6"/>
      <c r="Z52" s="7"/>
      <c r="AA52" s="7"/>
      <c r="AB52" s="6"/>
      <c r="AC52" s="6"/>
      <c r="AD52" s="7"/>
      <c r="AE52" s="8"/>
      <c r="AF52" s="10">
        <v>14</v>
      </c>
      <c r="AG52" s="10">
        <v>10</v>
      </c>
      <c r="AH52" s="10">
        <f>COUNT(D52:AE52)</f>
        <v>4</v>
      </c>
      <c r="AI52" s="22">
        <f>IF(C52="Yes",(AF52-AH52+(CZ52-50)/AG52)/AF52,0)</f>
        <v>0.86428571428571421</v>
      </c>
      <c r="AJ52" s="11">
        <f>SUM(D52:AE52)</f>
        <v>3</v>
      </c>
      <c r="AK52" s="10">
        <f>MAX(AJ52-AL52-AM52,0)*-1</f>
        <v>0</v>
      </c>
      <c r="AL52" s="10">
        <v>10</v>
      </c>
      <c r="AM52" s="10">
        <v>3</v>
      </c>
      <c r="AN52" s="7">
        <f>AJ52+AK52+AO52</f>
        <v>3</v>
      </c>
      <c r="AO52" s="6"/>
      <c r="AP52" s="3">
        <v>0.5</v>
      </c>
      <c r="AQ52" s="15">
        <f>MIN(AN52,AL52)*AP52</f>
        <v>1.5</v>
      </c>
      <c r="AR52" s="6">
        <v>0</v>
      </c>
      <c r="AS52" s="6">
        <v>0</v>
      </c>
      <c r="AT52" s="6">
        <v>5</v>
      </c>
      <c r="AU52" s="6">
        <v>0</v>
      </c>
      <c r="AV52" s="7"/>
      <c r="AW52" s="7">
        <v>0</v>
      </c>
      <c r="AX52" s="7"/>
      <c r="AY52" s="7">
        <v>0</v>
      </c>
      <c r="AZ52" s="6"/>
      <c r="BA52" s="6">
        <v>3</v>
      </c>
      <c r="BB52" s="6"/>
      <c r="BC52" s="6">
        <v>0</v>
      </c>
      <c r="BD52" s="7"/>
      <c r="BE52" s="7">
        <f>IF(DO52&gt;=70, 5, 0)</f>
        <v>0</v>
      </c>
      <c r="BF52" s="7"/>
      <c r="BG52" s="7"/>
      <c r="BH52" s="7">
        <v>0</v>
      </c>
      <c r="BI52" s="6"/>
      <c r="BJ52" s="6">
        <f>IF(EB52&gt;=70, 6, 0)</f>
        <v>0</v>
      </c>
      <c r="BK52" s="6">
        <v>-5</v>
      </c>
      <c r="BL52" s="7">
        <v>0</v>
      </c>
      <c r="BM52" s="7">
        <v>-5</v>
      </c>
      <c r="BN52" s="7">
        <v>0</v>
      </c>
      <c r="BO52" s="6">
        <v>2</v>
      </c>
      <c r="BP52" s="6">
        <f>IF(EE52&gt;=70, 6, 0)</f>
        <v>0</v>
      </c>
      <c r="BQ52" s="6">
        <v>0</v>
      </c>
      <c r="BR52" s="7"/>
      <c r="BS52" s="7">
        <v>0</v>
      </c>
      <c r="BT52" s="7">
        <v>-5</v>
      </c>
      <c r="BU52" s="6">
        <v>5</v>
      </c>
      <c r="BV52" s="6">
        <v>0</v>
      </c>
      <c r="BW52" s="6">
        <f>IF(DR52&gt;=70, 5, 0)</f>
        <v>0</v>
      </c>
      <c r="BX52" s="6">
        <v>0</v>
      </c>
      <c r="BY52" s="6"/>
      <c r="BZ52" s="6">
        <v>0</v>
      </c>
      <c r="CA52" s="7">
        <v>0</v>
      </c>
      <c r="CB52" s="7">
        <v>0</v>
      </c>
      <c r="CC52" s="7">
        <v>-5</v>
      </c>
      <c r="CD52" s="6">
        <v>0</v>
      </c>
      <c r="CE52" s="6">
        <f>IF(DU52&gt;=70, 5, 0)</f>
        <v>0</v>
      </c>
      <c r="CF52" s="6">
        <v>6</v>
      </c>
      <c r="CG52" s="6">
        <v>0</v>
      </c>
      <c r="CH52" s="6"/>
      <c r="CI52" s="6">
        <v>0</v>
      </c>
      <c r="CJ52" s="7"/>
      <c r="CK52" s="7"/>
      <c r="CL52" s="7"/>
      <c r="CM52" s="6"/>
      <c r="CN52" s="6">
        <f>IF(DX52&gt;=70, 5, 0)</f>
        <v>0</v>
      </c>
      <c r="CO52" s="6"/>
      <c r="CP52" s="6"/>
      <c r="CQ52" s="6"/>
      <c r="CR52" s="7"/>
      <c r="CS52" s="7">
        <f>IF(EH52&gt;=70, 6, 0)</f>
        <v>0</v>
      </c>
      <c r="CT52" s="7"/>
      <c r="CU52" s="6">
        <v>20</v>
      </c>
      <c r="CV52" s="7"/>
      <c r="CW52" s="6"/>
      <c r="CX52" s="10">
        <f>SUM(AR52:CW52)</f>
        <v>21</v>
      </c>
      <c r="CY52" s="10">
        <v>50</v>
      </c>
      <c r="CZ52" s="17">
        <f>CX52+CY52</f>
        <v>71</v>
      </c>
      <c r="DA52" s="1">
        <v>85.71</v>
      </c>
      <c r="DB52" s="18">
        <v>100</v>
      </c>
      <c r="DC52" s="18">
        <v>50</v>
      </c>
      <c r="DD52" s="30">
        <f>AVERAGE(DB52:DC52)</f>
        <v>75</v>
      </c>
      <c r="DE52" s="1">
        <v>0</v>
      </c>
      <c r="DF52" s="30">
        <v>85</v>
      </c>
      <c r="DG52" s="1">
        <v>0</v>
      </c>
      <c r="DH52" s="30">
        <v>0</v>
      </c>
      <c r="DI52" s="18">
        <v>0</v>
      </c>
      <c r="DJ52" s="18">
        <v>0</v>
      </c>
      <c r="DK52" s="1"/>
      <c r="DL52" s="15">
        <f>AVERAGE(DA52,DD52:DH52,DK52)</f>
        <v>40.951666666666661</v>
      </c>
      <c r="DM52" s="1">
        <v>53.33</v>
      </c>
      <c r="DN52" s="1">
        <v>46.67</v>
      </c>
      <c r="DO52" s="1">
        <f>MAX(DM52:DN52)</f>
        <v>53.33</v>
      </c>
      <c r="DP52" s="30">
        <v>16.670000000000002</v>
      </c>
      <c r="DQ52" s="30">
        <v>0</v>
      </c>
      <c r="DR52" s="30">
        <f>MAX(DP52:DQ52)</f>
        <v>16.670000000000002</v>
      </c>
      <c r="DS52" s="1">
        <v>16.670000000000002</v>
      </c>
      <c r="DT52" s="1">
        <v>0</v>
      </c>
      <c r="DU52" s="1">
        <f>MAX(DS52:DT52)</f>
        <v>16.670000000000002</v>
      </c>
      <c r="DV52" s="30">
        <v>0</v>
      </c>
      <c r="DW52" s="30">
        <v>0</v>
      </c>
      <c r="DX52" s="30"/>
      <c r="DY52" s="15">
        <f>AVERAGE(DO52,DR52,DU52,DX52)</f>
        <v>28.89</v>
      </c>
      <c r="DZ52" s="1">
        <v>13.33</v>
      </c>
      <c r="EA52" s="1">
        <v>0</v>
      </c>
      <c r="EB52" s="1">
        <f>MIN(MAX(DZ52:EA52)+0.2*EH52, 100)</f>
        <v>13.33</v>
      </c>
      <c r="EC52" s="30">
        <v>41.67</v>
      </c>
      <c r="ED52" s="30">
        <v>0</v>
      </c>
      <c r="EE52" s="30">
        <f>MIN(MAX(EC52:ED52)+0.15*EH52, 100)</f>
        <v>41.67</v>
      </c>
      <c r="EF52" s="1">
        <v>0</v>
      </c>
      <c r="EG52" s="1">
        <v>0</v>
      </c>
      <c r="EH52" s="1">
        <f>MAX(EF52:EG52)</f>
        <v>0</v>
      </c>
      <c r="EI52" s="15">
        <f>AVERAGE(EB52,EE52,EH52)</f>
        <v>18.333333333333332</v>
      </c>
      <c r="EJ52" s="3">
        <v>0.25</v>
      </c>
      <c r="EK52" s="3">
        <v>0.2</v>
      </c>
      <c r="EL52" s="3">
        <v>0.25</v>
      </c>
      <c r="EM52" s="3">
        <v>0.3</v>
      </c>
      <c r="EN52" s="25">
        <f>MIN(IF(C52="Yes",AQ52+CZ52,0),100)</f>
        <v>72.5</v>
      </c>
      <c r="EO52" s="25">
        <f>IF(ES52&lt;0,EN52+ES52*-4,EN52)</f>
        <v>72.5</v>
      </c>
      <c r="EP52" s="25">
        <f>MIN(IF(C52="Yes",AQ52+DL52,0), 100)</f>
        <v>42.451666666666661</v>
      </c>
      <c r="EQ52" s="25">
        <f>MIN(IF(C52="Yes",AQ52+DY52,0),100)</f>
        <v>30.39</v>
      </c>
      <c r="ER52" s="25">
        <f>MIN(IF(C52="Yes",AQ52+EI52,0), 100)</f>
        <v>19.833333333333332</v>
      </c>
      <c r="ES52" s="26">
        <f>EJ52*EN52+EK52*EP52+EL52*EQ52+EM52*ER52</f>
        <v>40.162833333333339</v>
      </c>
      <c r="ET52" s="26">
        <f>EJ52*EO52+EK52*EP52+EL52*EQ52+EM52*ER52</f>
        <v>40.162833333333339</v>
      </c>
    </row>
    <row r="53" spans="1:150" customFormat="1" x14ac:dyDescent="0.3">
      <c r="A53">
        <v>1402019085</v>
      </c>
      <c r="B53" t="s">
        <v>105</v>
      </c>
      <c r="C53" s="2" t="s">
        <v>108</v>
      </c>
      <c r="D53" s="6"/>
      <c r="E53" s="6"/>
      <c r="F53" s="7">
        <v>1</v>
      </c>
      <c r="G53" s="7"/>
      <c r="H53" s="6">
        <v>1</v>
      </c>
      <c r="I53" s="6"/>
      <c r="J53" s="7">
        <v>1</v>
      </c>
      <c r="K53" s="7"/>
      <c r="L53" s="6"/>
      <c r="M53" s="8"/>
      <c r="N53" s="7"/>
      <c r="O53" s="7"/>
      <c r="P53" s="6"/>
      <c r="Q53" s="8"/>
      <c r="R53" s="7"/>
      <c r="S53" s="7"/>
      <c r="T53" s="6"/>
      <c r="U53" s="16"/>
      <c r="V53" s="7">
        <v>1</v>
      </c>
      <c r="W53" s="7"/>
      <c r="X53" s="6"/>
      <c r="Y53" s="6"/>
      <c r="Z53" s="7"/>
      <c r="AA53" s="7"/>
      <c r="AB53" s="6"/>
      <c r="AC53" s="6"/>
      <c r="AD53" s="7"/>
      <c r="AE53" s="8"/>
      <c r="AF53" s="10">
        <v>14</v>
      </c>
      <c r="AG53" s="10">
        <v>10</v>
      </c>
      <c r="AH53" s="10">
        <f>COUNT(D53:AE53)</f>
        <v>4</v>
      </c>
      <c r="AI53" s="22">
        <f>IF(C53="Yes",(AF53-AH53+(CZ53-50)/AG53)/AF53,0)</f>
        <v>0.82857142857142851</v>
      </c>
      <c r="AJ53" s="11">
        <f>SUM(D53:AE53)</f>
        <v>4</v>
      </c>
      <c r="AK53" s="10">
        <f>MAX(AJ53-AL53-AM53,0)*-1</f>
        <v>0</v>
      </c>
      <c r="AL53" s="10">
        <v>10</v>
      </c>
      <c r="AM53" s="10">
        <v>3</v>
      </c>
      <c r="AN53" s="7">
        <f>AJ53+AK53+AO53</f>
        <v>4</v>
      </c>
      <c r="AO53" s="6"/>
      <c r="AP53" s="3">
        <v>0.5</v>
      </c>
      <c r="AQ53" s="15">
        <f>MIN(AN53,AL53)*AP53</f>
        <v>2</v>
      </c>
      <c r="AR53" s="6">
        <v>0</v>
      </c>
      <c r="AS53" s="6">
        <v>0</v>
      </c>
      <c r="AT53" s="6">
        <v>5</v>
      </c>
      <c r="AU53" s="6">
        <v>0</v>
      </c>
      <c r="AV53" s="7"/>
      <c r="AW53" s="7">
        <v>0</v>
      </c>
      <c r="AX53" s="7"/>
      <c r="AY53" s="7">
        <v>0</v>
      </c>
      <c r="AZ53" s="6"/>
      <c r="BA53" s="6">
        <v>0</v>
      </c>
      <c r="BB53" s="6"/>
      <c r="BC53" s="6">
        <v>0</v>
      </c>
      <c r="BD53" s="7"/>
      <c r="BE53" s="7">
        <f>IF(DO53&gt;=70, 5, 0)</f>
        <v>0</v>
      </c>
      <c r="BF53" s="7"/>
      <c r="BG53" s="7"/>
      <c r="BH53" s="7">
        <v>0</v>
      </c>
      <c r="BI53" s="6"/>
      <c r="BJ53" s="6">
        <f>IF(EB53&gt;=70, 6, 0)</f>
        <v>0</v>
      </c>
      <c r="BK53" s="6">
        <v>0</v>
      </c>
      <c r="BL53" s="7">
        <v>0</v>
      </c>
      <c r="BM53" s="7">
        <v>0</v>
      </c>
      <c r="BN53" s="7">
        <v>0</v>
      </c>
      <c r="BO53" s="6"/>
      <c r="BP53" s="6">
        <f>IF(EE53&gt;=70, 6, 0)</f>
        <v>0</v>
      </c>
      <c r="BQ53" s="6">
        <v>0</v>
      </c>
      <c r="BR53" s="7"/>
      <c r="BS53" s="7">
        <v>0</v>
      </c>
      <c r="BT53" s="7">
        <v>0</v>
      </c>
      <c r="BU53" s="6">
        <v>5</v>
      </c>
      <c r="BV53" s="6">
        <v>0</v>
      </c>
      <c r="BW53" s="6">
        <f>IF(DR53&gt;=70, 5, 0)</f>
        <v>0</v>
      </c>
      <c r="BX53" s="6">
        <v>0</v>
      </c>
      <c r="BY53" s="6"/>
      <c r="BZ53" s="6">
        <v>0</v>
      </c>
      <c r="CA53" s="7">
        <v>0</v>
      </c>
      <c r="CB53" s="7">
        <v>0</v>
      </c>
      <c r="CC53" s="7">
        <v>0</v>
      </c>
      <c r="CD53" s="6">
        <v>0</v>
      </c>
      <c r="CE53" s="6">
        <f>IF(DU53&gt;=70, 5, 0)</f>
        <v>0</v>
      </c>
      <c r="CF53" s="6">
        <v>6</v>
      </c>
      <c r="CG53" s="6">
        <v>0</v>
      </c>
      <c r="CH53" s="6"/>
      <c r="CI53" s="6">
        <v>0</v>
      </c>
      <c r="CJ53" s="7"/>
      <c r="CK53" s="7"/>
      <c r="CL53" s="7"/>
      <c r="CM53" s="6"/>
      <c r="CN53" s="6">
        <f>IF(DX53&gt;=70, 5, 0)</f>
        <v>0</v>
      </c>
      <c r="CO53" s="6"/>
      <c r="CP53" s="6"/>
      <c r="CQ53" s="6"/>
      <c r="CR53" s="7"/>
      <c r="CS53" s="7">
        <f>IF(EH53&gt;=70, 6, 0)</f>
        <v>0</v>
      </c>
      <c r="CT53" s="7"/>
      <c r="CU53" s="6"/>
      <c r="CV53" s="7"/>
      <c r="CW53" s="6"/>
      <c r="CX53" s="10">
        <f>SUM(AR53:CW53)</f>
        <v>16</v>
      </c>
      <c r="CY53" s="10">
        <v>50</v>
      </c>
      <c r="CZ53" s="17">
        <f>CX53+CY53</f>
        <v>66</v>
      </c>
      <c r="DA53" s="1">
        <v>82.86</v>
      </c>
      <c r="DB53" s="18">
        <v>50</v>
      </c>
      <c r="DC53" s="18">
        <v>100</v>
      </c>
      <c r="DD53" s="30">
        <f>AVERAGE(DB53:DC53)</f>
        <v>75</v>
      </c>
      <c r="DE53" s="1">
        <v>0</v>
      </c>
      <c r="DF53" s="30">
        <v>60</v>
      </c>
      <c r="DG53" s="1">
        <v>0</v>
      </c>
      <c r="DH53" s="30">
        <v>0</v>
      </c>
      <c r="DI53" s="18">
        <v>0</v>
      </c>
      <c r="DJ53" s="18">
        <v>0</v>
      </c>
      <c r="DK53" s="1"/>
      <c r="DL53" s="15">
        <f>AVERAGE(DA53,DD53:DH53,DK53)</f>
        <v>36.31</v>
      </c>
      <c r="DM53" s="1">
        <v>46.67</v>
      </c>
      <c r="DN53" s="1">
        <v>66.67</v>
      </c>
      <c r="DO53" s="1">
        <f>MAX(DM53:DN53)</f>
        <v>66.67</v>
      </c>
      <c r="DP53" s="30">
        <v>22.22</v>
      </c>
      <c r="DQ53" s="30">
        <v>0</v>
      </c>
      <c r="DR53" s="30">
        <f>MAX(DP53:DQ53)</f>
        <v>22.22</v>
      </c>
      <c r="DS53" s="1">
        <v>22.22</v>
      </c>
      <c r="DT53" s="1">
        <v>0</v>
      </c>
      <c r="DU53" s="1">
        <f>MAX(DS53:DT53)</f>
        <v>22.22</v>
      </c>
      <c r="DV53" s="30">
        <v>0</v>
      </c>
      <c r="DW53" s="30">
        <v>0</v>
      </c>
      <c r="DX53" s="30"/>
      <c r="DY53" s="15">
        <f>AVERAGE(DO53,DR53,DU53,DX53)</f>
        <v>37.036666666666669</v>
      </c>
      <c r="DZ53" s="1">
        <v>6.67</v>
      </c>
      <c r="EA53" s="1">
        <v>0</v>
      </c>
      <c r="EB53" s="1">
        <f>MIN(MAX(DZ53:EA53)+0.2*EH53, 100)</f>
        <v>6.67</v>
      </c>
      <c r="EC53" s="30">
        <v>41.67</v>
      </c>
      <c r="ED53" s="30">
        <v>0</v>
      </c>
      <c r="EE53" s="30">
        <f>MIN(MAX(EC53:ED53)+0.15*EH53, 100)</f>
        <v>41.67</v>
      </c>
      <c r="EF53" s="1">
        <v>0</v>
      </c>
      <c r="EG53" s="1">
        <v>0</v>
      </c>
      <c r="EH53" s="1">
        <f>MAX(EF53:EG53)</f>
        <v>0</v>
      </c>
      <c r="EI53" s="15">
        <f>AVERAGE(EB53,EE53,EH53)</f>
        <v>16.113333333333333</v>
      </c>
      <c r="EJ53" s="3">
        <v>0.25</v>
      </c>
      <c r="EK53" s="3">
        <v>0.2</v>
      </c>
      <c r="EL53" s="3">
        <v>0.25</v>
      </c>
      <c r="EM53" s="3">
        <v>0.3</v>
      </c>
      <c r="EN53" s="25">
        <f>MIN(IF(C53="Yes",AQ53+CZ53,0),100)</f>
        <v>68</v>
      </c>
      <c r="EO53" s="25">
        <f>IF(ES53&lt;0,EN53+ES53*-4,EN53)</f>
        <v>68</v>
      </c>
      <c r="EP53" s="25">
        <f>MIN(IF(C53="Yes",AQ53+DL53,0), 100)</f>
        <v>38.31</v>
      </c>
      <c r="EQ53" s="25">
        <f>MIN(IF(C53="Yes",AQ53+DY53,0),100)</f>
        <v>39.036666666666669</v>
      </c>
      <c r="ER53" s="25">
        <f>MIN(IF(C53="Yes",AQ53+EI53,0), 100)</f>
        <v>18.113333333333333</v>
      </c>
      <c r="ES53" s="26">
        <f>EJ53*EN53+EK53*EP53+EL53*EQ53+EM53*ER53</f>
        <v>39.855166666666662</v>
      </c>
      <c r="ET53" s="26">
        <f>EJ53*EO53+EK53*EP53+EL53*EQ53+EM53*ER53</f>
        <v>39.855166666666662</v>
      </c>
    </row>
    <row r="54" spans="1:150" customFormat="1" x14ac:dyDescent="0.3">
      <c r="A54">
        <v>1402019022</v>
      </c>
      <c r="B54" t="s">
        <v>106</v>
      </c>
      <c r="C54" s="2" t="s">
        <v>108</v>
      </c>
      <c r="D54" s="6"/>
      <c r="E54" s="6"/>
      <c r="F54" s="7">
        <v>1</v>
      </c>
      <c r="G54" s="7"/>
      <c r="H54" s="6">
        <v>1</v>
      </c>
      <c r="I54" s="6"/>
      <c r="J54" s="7">
        <v>1</v>
      </c>
      <c r="K54" s="7"/>
      <c r="L54" s="6"/>
      <c r="M54" s="8"/>
      <c r="N54" s="7"/>
      <c r="O54" s="7"/>
      <c r="P54" s="6">
        <v>1</v>
      </c>
      <c r="Q54" s="8"/>
      <c r="R54" s="7">
        <v>1</v>
      </c>
      <c r="S54" s="7">
        <v>1</v>
      </c>
      <c r="T54" s="6">
        <v>1</v>
      </c>
      <c r="U54" s="16"/>
      <c r="V54" s="7"/>
      <c r="W54" s="7"/>
      <c r="X54" s="6"/>
      <c r="Y54" s="6"/>
      <c r="Z54" s="7"/>
      <c r="AA54" s="7"/>
      <c r="AB54" s="6"/>
      <c r="AC54" s="6"/>
      <c r="AD54" s="7"/>
      <c r="AE54" s="8"/>
      <c r="AF54" s="10">
        <v>14</v>
      </c>
      <c r="AG54" s="10">
        <v>10</v>
      </c>
      <c r="AH54" s="10">
        <f>COUNT(D54:AE54)</f>
        <v>7</v>
      </c>
      <c r="AI54" s="22">
        <f>IF(C54="Yes",(AF54-AH54+(CZ54-50)/AG54)/AF54,0)</f>
        <v>0.6428571428571429</v>
      </c>
      <c r="AJ54" s="11">
        <f>SUM(D54:AE54)</f>
        <v>7</v>
      </c>
      <c r="AK54" s="10">
        <f>MAX(AJ54-AL54-AM54,0)*-1</f>
        <v>0</v>
      </c>
      <c r="AL54" s="10">
        <v>10</v>
      </c>
      <c r="AM54" s="10">
        <v>3</v>
      </c>
      <c r="AN54" s="7">
        <f>AJ54+AK54+AO54</f>
        <v>7</v>
      </c>
      <c r="AO54" s="6"/>
      <c r="AP54" s="3">
        <v>0.5</v>
      </c>
      <c r="AQ54" s="15">
        <f>MIN(AN54,AL54)*AP54</f>
        <v>3.5</v>
      </c>
      <c r="AR54" s="6">
        <v>0</v>
      </c>
      <c r="AS54" s="6">
        <v>0</v>
      </c>
      <c r="AT54" s="6">
        <v>4</v>
      </c>
      <c r="AU54" s="6">
        <v>0</v>
      </c>
      <c r="AV54" s="7"/>
      <c r="AW54" s="7">
        <v>0</v>
      </c>
      <c r="AX54" s="7"/>
      <c r="AY54" s="7">
        <v>0</v>
      </c>
      <c r="AZ54" s="6"/>
      <c r="BA54" s="6">
        <v>0</v>
      </c>
      <c r="BB54" s="6"/>
      <c r="BC54" s="6">
        <v>0</v>
      </c>
      <c r="BD54" s="7"/>
      <c r="BE54" s="7">
        <f>IF(DO54&gt;=70, 5, 0)</f>
        <v>0</v>
      </c>
      <c r="BF54" s="7"/>
      <c r="BG54" s="7"/>
      <c r="BH54" s="7">
        <v>0</v>
      </c>
      <c r="BI54" s="6"/>
      <c r="BJ54" s="6">
        <f>IF(EB54&gt;=70, 6, 0)</f>
        <v>0</v>
      </c>
      <c r="BK54" s="6">
        <v>-5</v>
      </c>
      <c r="BL54" s="7">
        <v>0</v>
      </c>
      <c r="BM54" s="7">
        <v>0</v>
      </c>
      <c r="BN54" s="7">
        <v>-5</v>
      </c>
      <c r="BO54" s="6"/>
      <c r="BP54" s="6">
        <f>IF(EE54&gt;=70, 6, 0)</f>
        <v>0</v>
      </c>
      <c r="BQ54" s="6">
        <v>0</v>
      </c>
      <c r="BR54" s="7"/>
      <c r="BS54" s="7">
        <v>0</v>
      </c>
      <c r="BT54" s="7">
        <v>0</v>
      </c>
      <c r="BU54" s="6">
        <v>5</v>
      </c>
      <c r="BV54" s="6">
        <v>0</v>
      </c>
      <c r="BW54" s="6">
        <f>IF(DR54&gt;=70, 5, 0)</f>
        <v>0</v>
      </c>
      <c r="BX54" s="6">
        <v>0</v>
      </c>
      <c r="BY54" s="6"/>
      <c r="BZ54" s="6">
        <v>0</v>
      </c>
      <c r="CA54" s="7">
        <v>0</v>
      </c>
      <c r="CB54" s="7">
        <v>0</v>
      </c>
      <c r="CC54" s="7">
        <v>0</v>
      </c>
      <c r="CD54" s="6">
        <v>0</v>
      </c>
      <c r="CE54" s="6">
        <f>IF(DU54&gt;=70, 5, 0)</f>
        <v>0</v>
      </c>
      <c r="CF54" s="6">
        <v>6</v>
      </c>
      <c r="CG54" s="6">
        <v>-5</v>
      </c>
      <c r="CH54" s="6"/>
      <c r="CI54" s="6">
        <v>0</v>
      </c>
      <c r="CJ54" s="7"/>
      <c r="CK54" s="7"/>
      <c r="CL54" s="7"/>
      <c r="CM54" s="6"/>
      <c r="CN54" s="6">
        <f>IF(DX54&gt;=70, 5, 0)</f>
        <v>0</v>
      </c>
      <c r="CO54" s="6"/>
      <c r="CP54" s="6"/>
      <c r="CQ54" s="6"/>
      <c r="CR54" s="7"/>
      <c r="CS54" s="7">
        <f>IF(EH54&gt;=70, 6, 0)</f>
        <v>0</v>
      </c>
      <c r="CT54" s="7"/>
      <c r="CU54" s="6"/>
      <c r="CV54" s="7"/>
      <c r="CW54" s="6">
        <f>5+5+5+5</f>
        <v>20</v>
      </c>
      <c r="CX54" s="10">
        <f>SUM(AR54:CW54)</f>
        <v>20</v>
      </c>
      <c r="CY54" s="10">
        <v>50</v>
      </c>
      <c r="CZ54" s="17">
        <f>CX54+CY54</f>
        <v>70</v>
      </c>
      <c r="DA54" s="1">
        <v>85.71</v>
      </c>
      <c r="DB54" s="18">
        <v>25</v>
      </c>
      <c r="DC54" s="18">
        <v>50</v>
      </c>
      <c r="DD54" s="30">
        <f>AVERAGE(DB54:DC54)</f>
        <v>37.5</v>
      </c>
      <c r="DE54" s="1">
        <v>0</v>
      </c>
      <c r="DF54" s="30">
        <v>35</v>
      </c>
      <c r="DG54" s="1">
        <v>0</v>
      </c>
      <c r="DH54" s="30">
        <v>0</v>
      </c>
      <c r="DI54" s="18">
        <v>0</v>
      </c>
      <c r="DJ54" s="18">
        <v>0</v>
      </c>
      <c r="DK54" s="1"/>
      <c r="DL54" s="15">
        <f>AVERAGE(DA54,DD54:DH54,DK54)</f>
        <v>26.368333333333329</v>
      </c>
      <c r="DM54" s="1">
        <v>60</v>
      </c>
      <c r="DN54" s="1">
        <v>53.33</v>
      </c>
      <c r="DO54" s="1">
        <f>MAX(DM54:DN54)</f>
        <v>60</v>
      </c>
      <c r="DP54" s="30">
        <v>16.670000000000002</v>
      </c>
      <c r="DQ54" s="30">
        <v>0</v>
      </c>
      <c r="DR54" s="30">
        <f>MAX(DP54:DQ54)</f>
        <v>16.670000000000002</v>
      </c>
      <c r="DS54" s="1">
        <v>16.670000000000002</v>
      </c>
      <c r="DT54" s="1">
        <v>0</v>
      </c>
      <c r="DU54" s="1">
        <f>MAX(DS54:DT54)</f>
        <v>16.670000000000002</v>
      </c>
      <c r="DV54" s="30">
        <v>0</v>
      </c>
      <c r="DW54" s="30">
        <v>0</v>
      </c>
      <c r="DX54" s="30"/>
      <c r="DY54" s="15">
        <f>AVERAGE(DO54,DR54,DU54,DX54)</f>
        <v>31.113333333333333</v>
      </c>
      <c r="DZ54" s="1">
        <v>13.33</v>
      </c>
      <c r="EA54" s="1">
        <v>0</v>
      </c>
      <c r="EB54" s="1">
        <f>MIN(MAX(DZ54:EA54)+0.2*EH54, 100)</f>
        <v>13.33</v>
      </c>
      <c r="EC54" s="30">
        <v>41.67</v>
      </c>
      <c r="ED54" s="30">
        <v>0</v>
      </c>
      <c r="EE54" s="30">
        <f>MIN(MAX(EC54:ED54)+0.15*EH54, 100)</f>
        <v>41.67</v>
      </c>
      <c r="EF54" s="1">
        <v>0</v>
      </c>
      <c r="EG54" s="1">
        <v>0</v>
      </c>
      <c r="EH54" s="1">
        <f>MAX(EF54:EG54)</f>
        <v>0</v>
      </c>
      <c r="EI54" s="15">
        <f>AVERAGE(EB54,EE54,EH54)</f>
        <v>18.333333333333332</v>
      </c>
      <c r="EJ54" s="3">
        <v>0.25</v>
      </c>
      <c r="EK54" s="3">
        <v>0.2</v>
      </c>
      <c r="EL54" s="3">
        <v>0.25</v>
      </c>
      <c r="EM54" s="3">
        <v>0.3</v>
      </c>
      <c r="EN54" s="25">
        <f>MIN(IF(C54="Yes",AQ54+CZ54,0),100)</f>
        <v>73.5</v>
      </c>
      <c r="EO54" s="25">
        <f>IF(ES54&lt;0,EN54+ES54*-4,EN54)</f>
        <v>73.5</v>
      </c>
      <c r="EP54" s="25">
        <f>MIN(IF(C54="Yes",AQ54+DL54,0), 100)</f>
        <v>29.868333333333329</v>
      </c>
      <c r="EQ54" s="25">
        <f>MIN(IF(C54="Yes",AQ54+DY54,0),100)</f>
        <v>34.61333333333333</v>
      </c>
      <c r="ER54" s="25">
        <f>MIN(IF(C54="Yes",AQ54+EI54,0), 100)</f>
        <v>21.833333333333332</v>
      </c>
      <c r="ES54" s="26">
        <f>EJ54*EN54+EK54*EP54+EL54*EQ54+EM54*ER54</f>
        <v>39.551999999999992</v>
      </c>
      <c r="ET54" s="26">
        <f>EJ54*EO54+EK54*EP54+EL54*EQ54+EM54*ER54</f>
        <v>39.551999999999992</v>
      </c>
    </row>
    <row r="55" spans="1:150" customFormat="1" x14ac:dyDescent="0.3">
      <c r="A55">
        <v>1402019072</v>
      </c>
      <c r="B55" t="s">
        <v>107</v>
      </c>
      <c r="C55" s="2" t="s">
        <v>108</v>
      </c>
      <c r="D55" s="6">
        <v>1</v>
      </c>
      <c r="E55" s="6">
        <v>1</v>
      </c>
      <c r="F55" s="7">
        <v>1</v>
      </c>
      <c r="G55" s="7"/>
      <c r="H55" s="6"/>
      <c r="I55" s="6">
        <v>1</v>
      </c>
      <c r="J55" s="7"/>
      <c r="K55" s="7"/>
      <c r="L55" s="6"/>
      <c r="M55" s="8"/>
      <c r="N55" s="7"/>
      <c r="O55" s="7"/>
      <c r="P55" s="6"/>
      <c r="Q55" s="8"/>
      <c r="R55" s="7">
        <v>0</v>
      </c>
      <c r="S55" s="7">
        <v>1</v>
      </c>
      <c r="T55" s="6"/>
      <c r="U55" s="6"/>
      <c r="V55" s="7"/>
      <c r="W55" s="7"/>
      <c r="X55" s="6"/>
      <c r="Y55" s="6"/>
      <c r="Z55" s="7"/>
      <c r="AA55" s="7"/>
      <c r="AB55" s="6"/>
      <c r="AC55" s="6"/>
      <c r="AD55" s="7"/>
      <c r="AE55" s="8"/>
      <c r="AF55" s="10">
        <v>14</v>
      </c>
      <c r="AG55" s="10">
        <v>10</v>
      </c>
      <c r="AH55" s="10">
        <f>COUNT(D55:AE55)</f>
        <v>6</v>
      </c>
      <c r="AI55" s="22">
        <f>IF(C55="Yes",(AF55-AH55+(CZ55-50)/AG55)/AF55,0)</f>
        <v>0.83571428571428563</v>
      </c>
      <c r="AJ55" s="11">
        <f>SUM(D55:AE55)</f>
        <v>5</v>
      </c>
      <c r="AK55" s="10">
        <f>MAX(AJ55-AL55-AM55,0)*-1</f>
        <v>0</v>
      </c>
      <c r="AL55" s="10">
        <v>10</v>
      </c>
      <c r="AM55" s="10">
        <v>3</v>
      </c>
      <c r="AN55" s="7">
        <f>AJ55+AK55+AO55</f>
        <v>5</v>
      </c>
      <c r="AO55" s="6"/>
      <c r="AP55" s="3">
        <v>0.5</v>
      </c>
      <c r="AQ55" s="15">
        <f>MIN(AN55,AL55)*AP55</f>
        <v>2.5</v>
      </c>
      <c r="AR55" s="6">
        <v>0</v>
      </c>
      <c r="AS55" s="6">
        <v>0</v>
      </c>
      <c r="AT55" s="6">
        <v>1</v>
      </c>
      <c r="AU55" s="6">
        <v>0</v>
      </c>
      <c r="AV55" s="7"/>
      <c r="AW55" s="7">
        <v>0</v>
      </c>
      <c r="AX55" s="7"/>
      <c r="AY55" s="7">
        <v>0</v>
      </c>
      <c r="AZ55" s="6"/>
      <c r="BA55" s="6">
        <v>0</v>
      </c>
      <c r="BB55" s="6"/>
      <c r="BC55" s="6">
        <v>-5</v>
      </c>
      <c r="BD55" s="7"/>
      <c r="BE55" s="7">
        <f>IF(DO55&gt;=70, 5, 0)</f>
        <v>0</v>
      </c>
      <c r="BF55" s="7"/>
      <c r="BG55" s="7"/>
      <c r="BH55" s="7">
        <v>-5</v>
      </c>
      <c r="BI55" s="6"/>
      <c r="BJ55" s="6">
        <f>IF(EB55&gt;=70, 6, 0)</f>
        <v>0</v>
      </c>
      <c r="BK55" s="6">
        <v>0</v>
      </c>
      <c r="BL55" s="7">
        <v>0</v>
      </c>
      <c r="BM55" s="7">
        <v>0</v>
      </c>
      <c r="BN55" s="7">
        <v>-5</v>
      </c>
      <c r="BO55" s="6"/>
      <c r="BP55" s="6">
        <f>IF(EE55&gt;=70, 6, 0)</f>
        <v>0</v>
      </c>
      <c r="BQ55" s="6">
        <v>0</v>
      </c>
      <c r="BR55" s="7"/>
      <c r="BS55" s="7">
        <v>0</v>
      </c>
      <c r="BT55" s="7">
        <v>0</v>
      </c>
      <c r="BU55" s="6"/>
      <c r="BV55" s="6">
        <v>0</v>
      </c>
      <c r="BW55" s="6">
        <f>IF(DR55&gt;=70, 5, 0)</f>
        <v>0</v>
      </c>
      <c r="BX55" s="6">
        <v>0</v>
      </c>
      <c r="BY55" s="6"/>
      <c r="BZ55" s="6">
        <v>-5</v>
      </c>
      <c r="CA55" s="7">
        <v>0</v>
      </c>
      <c r="CB55" s="7">
        <v>0</v>
      </c>
      <c r="CC55" s="7">
        <v>-5</v>
      </c>
      <c r="CD55" s="6">
        <v>0</v>
      </c>
      <c r="CE55" s="6">
        <f>IF(DU55&gt;=70, 5, 0)</f>
        <v>0</v>
      </c>
      <c r="CF55" s="6">
        <v>6</v>
      </c>
      <c r="CG55" s="6">
        <v>0</v>
      </c>
      <c r="CH55" s="6"/>
      <c r="CI55" s="6">
        <v>0</v>
      </c>
      <c r="CJ55" s="7"/>
      <c r="CK55" s="7"/>
      <c r="CL55" s="7"/>
      <c r="CM55" s="6"/>
      <c r="CN55" s="6">
        <f>IF(DX55&gt;=70, 5, 0)</f>
        <v>0</v>
      </c>
      <c r="CO55" s="6"/>
      <c r="CP55" s="6"/>
      <c r="CQ55" s="6"/>
      <c r="CR55" s="7"/>
      <c r="CS55" s="7">
        <f>IF(EH55&gt;=70, 6, 0)</f>
        <v>0</v>
      </c>
      <c r="CT55" s="7"/>
      <c r="CU55" s="6">
        <v>20</v>
      </c>
      <c r="CV55" s="7"/>
      <c r="CW55" s="6">
        <f>5+5+5+10+5+5</f>
        <v>35</v>
      </c>
      <c r="CX55" s="10">
        <f>SUM(AR55:CW55)</f>
        <v>37</v>
      </c>
      <c r="CY55" s="10">
        <v>50</v>
      </c>
      <c r="CZ55" s="17">
        <f>CX55+CY55</f>
        <v>87</v>
      </c>
      <c r="DA55" s="1">
        <v>85.71</v>
      </c>
      <c r="DB55" s="18">
        <v>50</v>
      </c>
      <c r="DC55" s="18">
        <v>100</v>
      </c>
      <c r="DD55" s="30">
        <f>AVERAGE(DB55:DC55)</f>
        <v>75</v>
      </c>
      <c r="DE55" s="1">
        <v>0</v>
      </c>
      <c r="DF55" s="30">
        <v>0</v>
      </c>
      <c r="DG55" s="1">
        <v>0</v>
      </c>
      <c r="DH55" s="30">
        <v>0</v>
      </c>
      <c r="DI55" s="18">
        <v>0</v>
      </c>
      <c r="DJ55" s="18">
        <v>0</v>
      </c>
      <c r="DK55" s="1"/>
      <c r="DL55" s="15">
        <f>AVERAGE(DA55,DD55:DH55,DK55)</f>
        <v>26.784999999999997</v>
      </c>
      <c r="DM55" s="1">
        <v>26.67</v>
      </c>
      <c r="DN55" s="1">
        <v>46.67</v>
      </c>
      <c r="DO55" s="1">
        <f>MAX(DM55:DN55)</f>
        <v>46.67</v>
      </c>
      <c r="DP55" s="30">
        <v>5.56</v>
      </c>
      <c r="DQ55" s="30">
        <v>0</v>
      </c>
      <c r="DR55" s="30">
        <f>MAX(DP55:DQ55)</f>
        <v>5.56</v>
      </c>
      <c r="DS55" s="1">
        <v>5.56</v>
      </c>
      <c r="DT55" s="1">
        <v>0</v>
      </c>
      <c r="DU55" s="1">
        <f>MAX(DS55:DT55)</f>
        <v>5.56</v>
      </c>
      <c r="DV55" s="30">
        <v>0</v>
      </c>
      <c r="DW55" s="30">
        <v>0</v>
      </c>
      <c r="DX55" s="30"/>
      <c r="DY55" s="15">
        <f>AVERAGE(DO55,DR55,DU55,DX55)</f>
        <v>19.263333333333335</v>
      </c>
      <c r="DZ55" s="1">
        <v>6.67</v>
      </c>
      <c r="EA55" s="1">
        <v>0</v>
      </c>
      <c r="EB55" s="1">
        <f>MIN(MAX(DZ55:EA55)+0.2*EH55, 100)</f>
        <v>6.67</v>
      </c>
      <c r="EC55" s="30">
        <v>41.67</v>
      </c>
      <c r="ED55" s="30">
        <v>0</v>
      </c>
      <c r="EE55" s="30">
        <f>MIN(MAX(EC55:ED55)+0.15*EH55, 100)</f>
        <v>41.67</v>
      </c>
      <c r="EF55" s="1">
        <v>0</v>
      </c>
      <c r="EG55" s="1">
        <v>0</v>
      </c>
      <c r="EH55" s="1">
        <f>MAX(EF55:EG55)</f>
        <v>0</v>
      </c>
      <c r="EI55" s="15">
        <f>AVERAGE(EB55,EE55,EH55)</f>
        <v>16.113333333333333</v>
      </c>
      <c r="EJ55" s="3">
        <v>0.25</v>
      </c>
      <c r="EK55" s="3">
        <v>0.2</v>
      </c>
      <c r="EL55" s="3">
        <v>0.25</v>
      </c>
      <c r="EM55" s="3">
        <v>0.3</v>
      </c>
      <c r="EN55" s="25">
        <f>MIN(IF(C55="Yes",AQ55+CZ55,0),100)</f>
        <v>89.5</v>
      </c>
      <c r="EO55" s="25">
        <f>IF(ES55&lt;0,EN55+ES55*-4,EN55)</f>
        <v>89.5</v>
      </c>
      <c r="EP55" s="25">
        <f>MIN(IF(C55="Yes",AQ55+DL55,0), 100)</f>
        <v>29.284999999999997</v>
      </c>
      <c r="EQ55" s="25">
        <f>MIN(IF(C55="Yes",AQ55+DY55,0),100)</f>
        <v>21.763333333333335</v>
      </c>
      <c r="ER55" s="25">
        <f>MIN(IF(C55="Yes",AQ55+EI55,0), 100)</f>
        <v>18.613333333333333</v>
      </c>
      <c r="ES55" s="26">
        <f>EJ55*EN55+EK55*EP55+EL55*EQ55+EM55*ER55</f>
        <v>39.256833333333333</v>
      </c>
      <c r="ET55" s="26">
        <f>EJ55*EO55+EK55*EP55+EL55*EQ55+EM55*ER55</f>
        <v>39.256833333333333</v>
      </c>
    </row>
    <row r="56" spans="1:150" customFormat="1" x14ac:dyDescent="0.3">
      <c r="A56">
        <v>1402019065</v>
      </c>
      <c r="B56" t="s">
        <v>105</v>
      </c>
      <c r="C56" s="2" t="s">
        <v>108</v>
      </c>
      <c r="D56" s="6"/>
      <c r="E56" s="6"/>
      <c r="F56" s="7">
        <v>1</v>
      </c>
      <c r="G56" s="7">
        <v>1</v>
      </c>
      <c r="H56" s="6"/>
      <c r="I56" s="6">
        <v>1</v>
      </c>
      <c r="J56" s="7"/>
      <c r="K56" s="7"/>
      <c r="L56" s="6"/>
      <c r="M56" s="8"/>
      <c r="N56" s="7"/>
      <c r="O56" s="7"/>
      <c r="P56" s="6"/>
      <c r="Q56" s="8"/>
      <c r="R56" s="7">
        <v>1</v>
      </c>
      <c r="S56" s="7"/>
      <c r="T56" s="6">
        <v>1</v>
      </c>
      <c r="U56" s="16"/>
      <c r="V56" s="7"/>
      <c r="W56" s="7"/>
      <c r="X56" s="6"/>
      <c r="Y56" s="6"/>
      <c r="Z56" s="7"/>
      <c r="AA56" s="7"/>
      <c r="AB56" s="6"/>
      <c r="AC56" s="6"/>
      <c r="AD56" s="7"/>
      <c r="AE56" s="8"/>
      <c r="AF56" s="10">
        <v>14</v>
      </c>
      <c r="AG56" s="10">
        <v>10</v>
      </c>
      <c r="AH56" s="10">
        <f>COUNT(D56:AE56)</f>
        <v>5</v>
      </c>
      <c r="AI56" s="22">
        <f>IF(C56="Yes",(AF56-AH56+(CZ56-50)/AG56)/AF56,0)</f>
        <v>0.87142857142857133</v>
      </c>
      <c r="AJ56" s="11">
        <f>SUM(D56:AE56)</f>
        <v>5</v>
      </c>
      <c r="AK56" s="10">
        <f>MAX(AJ56-AL56-AM56,0)*-1</f>
        <v>0</v>
      </c>
      <c r="AL56" s="10">
        <v>10</v>
      </c>
      <c r="AM56" s="10">
        <v>3</v>
      </c>
      <c r="AN56" s="7">
        <f>AJ56+AK56+AO56</f>
        <v>5</v>
      </c>
      <c r="AO56" s="6"/>
      <c r="AP56" s="3">
        <v>0.5</v>
      </c>
      <c r="AQ56" s="15">
        <f>MIN(AN56,AL56)*AP56</f>
        <v>2.5</v>
      </c>
      <c r="AR56" s="6">
        <v>0</v>
      </c>
      <c r="AS56" s="6">
        <v>0</v>
      </c>
      <c r="AT56" s="6">
        <v>8</v>
      </c>
      <c r="AU56" s="6">
        <v>0</v>
      </c>
      <c r="AV56" s="7"/>
      <c r="AW56" s="7">
        <v>0</v>
      </c>
      <c r="AX56" s="7"/>
      <c r="AY56" s="7">
        <v>0</v>
      </c>
      <c r="AZ56" s="6"/>
      <c r="BA56" s="6">
        <v>3</v>
      </c>
      <c r="BB56" s="6"/>
      <c r="BC56" s="6">
        <v>0</v>
      </c>
      <c r="BD56" s="7"/>
      <c r="BE56" s="7">
        <f>IF(DO56&gt;=70, 5, 0)</f>
        <v>0</v>
      </c>
      <c r="BF56" s="7"/>
      <c r="BG56" s="7"/>
      <c r="BH56" s="7">
        <v>0</v>
      </c>
      <c r="BI56" s="6"/>
      <c r="BJ56" s="6">
        <f>IF(EB56&gt;=70, 6, 0)</f>
        <v>0</v>
      </c>
      <c r="BK56" s="6">
        <v>0</v>
      </c>
      <c r="BL56" s="7">
        <v>0</v>
      </c>
      <c r="BM56" s="7">
        <v>-5</v>
      </c>
      <c r="BN56" s="7">
        <v>0</v>
      </c>
      <c r="BO56" s="6"/>
      <c r="BP56" s="6">
        <f>IF(EE56&gt;=70, 6, 0)</f>
        <v>0</v>
      </c>
      <c r="BQ56" s="6">
        <v>-5</v>
      </c>
      <c r="BR56" s="7"/>
      <c r="BS56" s="7">
        <v>0</v>
      </c>
      <c r="BT56" s="7">
        <v>0</v>
      </c>
      <c r="BU56" s="6">
        <v>5</v>
      </c>
      <c r="BV56" s="6">
        <v>0</v>
      </c>
      <c r="BW56" s="6">
        <f>IF(DR56&gt;=70, 5, 0)</f>
        <v>0</v>
      </c>
      <c r="BX56" s="6">
        <v>0</v>
      </c>
      <c r="BY56" s="6"/>
      <c r="BZ56" s="6">
        <v>0</v>
      </c>
      <c r="CA56" s="7">
        <v>0</v>
      </c>
      <c r="CB56" s="7">
        <v>0</v>
      </c>
      <c r="CC56" s="7">
        <v>0</v>
      </c>
      <c r="CD56" s="6">
        <v>0</v>
      </c>
      <c r="CE56" s="6">
        <f>IF(DU56&gt;=70, 5, 0)</f>
        <v>0</v>
      </c>
      <c r="CF56" s="6">
        <v>6</v>
      </c>
      <c r="CG56" s="6">
        <v>0</v>
      </c>
      <c r="CH56" s="6"/>
      <c r="CI56" s="6">
        <v>0</v>
      </c>
      <c r="CJ56" s="7"/>
      <c r="CK56" s="7"/>
      <c r="CL56" s="7"/>
      <c r="CM56" s="6"/>
      <c r="CN56" s="6">
        <f>IF(DX56&gt;=70, 5, 0)</f>
        <v>0</v>
      </c>
      <c r="CO56" s="6"/>
      <c r="CP56" s="6"/>
      <c r="CQ56" s="6"/>
      <c r="CR56" s="7"/>
      <c r="CS56" s="7">
        <f>IF(EH56&gt;=70, 6, 0)</f>
        <v>0</v>
      </c>
      <c r="CT56" s="7"/>
      <c r="CU56" s="6">
        <v>20</v>
      </c>
      <c r="CV56" s="7"/>
      <c r="CW56" s="6"/>
      <c r="CX56" s="10">
        <f>SUM(AR56:CW56)</f>
        <v>32</v>
      </c>
      <c r="CY56" s="10">
        <v>50</v>
      </c>
      <c r="CZ56" s="17">
        <f>CX56+CY56</f>
        <v>82</v>
      </c>
      <c r="DA56" s="1">
        <v>88.57</v>
      </c>
      <c r="DB56" s="18">
        <v>50</v>
      </c>
      <c r="DC56" s="18">
        <v>100</v>
      </c>
      <c r="DD56" s="30">
        <f>AVERAGE(DB56:DC56)</f>
        <v>75</v>
      </c>
      <c r="DE56" s="1">
        <v>0</v>
      </c>
      <c r="DF56" s="30">
        <v>40</v>
      </c>
      <c r="DG56" s="1">
        <v>0</v>
      </c>
      <c r="DH56" s="30">
        <v>0</v>
      </c>
      <c r="DI56" s="18">
        <v>0</v>
      </c>
      <c r="DJ56" s="18">
        <v>0</v>
      </c>
      <c r="DK56" s="1"/>
      <c r="DL56" s="15">
        <f>AVERAGE(DA56,DD56:DH56,DK56)</f>
        <v>33.928333333333335</v>
      </c>
      <c r="DM56" s="1">
        <v>33.33</v>
      </c>
      <c r="DN56" s="1">
        <v>13.33</v>
      </c>
      <c r="DO56" s="1">
        <f>MAX(DM56:DN56)</f>
        <v>33.33</v>
      </c>
      <c r="DP56" s="30">
        <v>27.78</v>
      </c>
      <c r="DQ56" s="30">
        <v>0</v>
      </c>
      <c r="DR56" s="30">
        <f>MAX(DP56:DQ56)</f>
        <v>27.78</v>
      </c>
      <c r="DS56" s="1">
        <v>27.78</v>
      </c>
      <c r="DT56" s="1">
        <v>0</v>
      </c>
      <c r="DU56" s="1">
        <f>MAX(DS56:DT56)</f>
        <v>27.78</v>
      </c>
      <c r="DV56" s="30">
        <v>0</v>
      </c>
      <c r="DW56" s="30">
        <v>0</v>
      </c>
      <c r="DX56" s="30"/>
      <c r="DY56" s="15">
        <f>AVERAGE(DO56,DR56,DU56,DX56)</f>
        <v>29.63</v>
      </c>
      <c r="DZ56" s="1">
        <v>0</v>
      </c>
      <c r="EA56" s="1">
        <v>12</v>
      </c>
      <c r="EB56" s="1">
        <f>MIN(MAX(DZ56:EA56)+0.2*EH56, 100)</f>
        <v>12</v>
      </c>
      <c r="EC56" s="30">
        <v>8.33</v>
      </c>
      <c r="ED56" s="30">
        <v>0</v>
      </c>
      <c r="EE56" s="30">
        <f>MIN(MAX(EC56:ED56)+0.15*EH56, 100)</f>
        <v>8.33</v>
      </c>
      <c r="EF56" s="1">
        <v>0</v>
      </c>
      <c r="EG56" s="1">
        <v>0</v>
      </c>
      <c r="EH56" s="1">
        <f>MAX(EF56:EG56)</f>
        <v>0</v>
      </c>
      <c r="EI56" s="15">
        <f>AVERAGE(EB56,EE56,EH56)</f>
        <v>6.7766666666666664</v>
      </c>
      <c r="EJ56" s="3">
        <v>0.25</v>
      </c>
      <c r="EK56" s="3">
        <v>0.2</v>
      </c>
      <c r="EL56" s="3">
        <v>0.25</v>
      </c>
      <c r="EM56" s="3">
        <v>0.3</v>
      </c>
      <c r="EN56" s="25">
        <f>MIN(IF(C56="Yes",AQ56+CZ56,0),100)</f>
        <v>84.5</v>
      </c>
      <c r="EO56" s="25">
        <f>IF(ES56&lt;0,EN56+ES56*-4,EN56)</f>
        <v>84.5</v>
      </c>
      <c r="EP56" s="25">
        <f>MIN(IF(C56="Yes",AQ56+DL56,0), 100)</f>
        <v>36.428333333333335</v>
      </c>
      <c r="EQ56" s="25">
        <f>MIN(IF(C56="Yes",AQ56+DY56,0),100)</f>
        <v>32.129999999999995</v>
      </c>
      <c r="ER56" s="25">
        <f>MIN(IF(C56="Yes",AQ56+EI56,0), 100)</f>
        <v>9.2766666666666673</v>
      </c>
      <c r="ES56" s="26">
        <f>EJ56*EN56+EK56*EP56+EL56*EQ56+EM56*ER56</f>
        <v>39.226166666666671</v>
      </c>
      <c r="ET56" s="26">
        <f>EJ56*EO56+EK56*EP56+EL56*EQ56+EM56*ER56</f>
        <v>39.226166666666671</v>
      </c>
    </row>
    <row r="57" spans="1:150" customFormat="1" x14ac:dyDescent="0.3">
      <c r="A57">
        <v>1402019074</v>
      </c>
      <c r="B57" t="s">
        <v>107</v>
      </c>
      <c r="C57" s="2" t="s">
        <v>108</v>
      </c>
      <c r="D57" s="6">
        <v>1</v>
      </c>
      <c r="E57" s="6"/>
      <c r="F57" s="7">
        <v>1</v>
      </c>
      <c r="G57" s="7">
        <v>1</v>
      </c>
      <c r="H57" s="6">
        <v>1</v>
      </c>
      <c r="I57" s="6">
        <v>1</v>
      </c>
      <c r="J57" s="7">
        <v>1</v>
      </c>
      <c r="K57" s="7"/>
      <c r="L57" s="6"/>
      <c r="M57" s="8"/>
      <c r="N57" s="7"/>
      <c r="O57" s="7"/>
      <c r="P57" s="6"/>
      <c r="Q57" s="8"/>
      <c r="R57" s="7"/>
      <c r="S57" s="7">
        <v>1</v>
      </c>
      <c r="T57" s="6"/>
      <c r="U57" s="6"/>
      <c r="V57" s="7"/>
      <c r="W57" s="7"/>
      <c r="X57" s="6"/>
      <c r="Y57" s="6"/>
      <c r="Z57" s="7"/>
      <c r="AA57" s="7"/>
      <c r="AB57" s="6"/>
      <c r="AC57" s="6"/>
      <c r="AD57" s="7"/>
      <c r="AE57" s="8"/>
      <c r="AF57" s="10">
        <v>14</v>
      </c>
      <c r="AG57" s="10">
        <v>10</v>
      </c>
      <c r="AH57" s="10">
        <f>COUNT(D57:AE57)</f>
        <v>7</v>
      </c>
      <c r="AI57" s="22">
        <f>IF(C57="Yes",(AF57-AH57+(CZ57-50)/AG57)/AF57,0)</f>
        <v>0.55714285714285716</v>
      </c>
      <c r="AJ57" s="11">
        <f>SUM(D57:AE57)</f>
        <v>7</v>
      </c>
      <c r="AK57" s="10">
        <f>MAX(AJ57-AL57-AM57,0)*-1</f>
        <v>0</v>
      </c>
      <c r="AL57" s="10">
        <v>10</v>
      </c>
      <c r="AM57" s="10">
        <v>3</v>
      </c>
      <c r="AN57" s="7">
        <f>AJ57+AK57+AO57</f>
        <v>7</v>
      </c>
      <c r="AO57" s="6"/>
      <c r="AP57" s="3">
        <v>0.5</v>
      </c>
      <c r="AQ57" s="15">
        <f>MIN(AN57,AL57)*AP57</f>
        <v>3.5</v>
      </c>
      <c r="AR57" s="6">
        <v>0</v>
      </c>
      <c r="AS57" s="6">
        <v>0</v>
      </c>
      <c r="AT57" s="6">
        <v>4</v>
      </c>
      <c r="AU57" s="6">
        <v>0</v>
      </c>
      <c r="AV57" s="7">
        <v>-5</v>
      </c>
      <c r="AW57" s="7">
        <v>0</v>
      </c>
      <c r="AX57" s="7"/>
      <c r="AY57" s="7">
        <v>0</v>
      </c>
      <c r="AZ57" s="6"/>
      <c r="BA57" s="6">
        <v>3</v>
      </c>
      <c r="BB57" s="6"/>
      <c r="BC57" s="6">
        <v>0</v>
      </c>
      <c r="BD57" s="7"/>
      <c r="BE57" s="7">
        <f>IF(DO57&gt;=70, 5, 0)</f>
        <v>0</v>
      </c>
      <c r="BF57" s="7"/>
      <c r="BG57" s="7"/>
      <c r="BH57" s="7">
        <v>0</v>
      </c>
      <c r="BI57" s="6"/>
      <c r="BJ57" s="6">
        <f>IF(EB57&gt;=70, 6, 0)</f>
        <v>0</v>
      </c>
      <c r="BK57" s="6">
        <v>0</v>
      </c>
      <c r="BL57" s="7">
        <v>0</v>
      </c>
      <c r="BM57" s="7">
        <v>0</v>
      </c>
      <c r="BN57" s="7">
        <v>0</v>
      </c>
      <c r="BO57" s="6"/>
      <c r="BP57" s="6">
        <f>IF(EE57&gt;=70, 6, 0)</f>
        <v>0</v>
      </c>
      <c r="BQ57" s="6">
        <v>0</v>
      </c>
      <c r="BR57" s="7"/>
      <c r="BS57" s="7">
        <v>0</v>
      </c>
      <c r="BT57" s="7">
        <v>0</v>
      </c>
      <c r="BU57" s="6"/>
      <c r="BV57" s="6">
        <v>0</v>
      </c>
      <c r="BW57" s="6">
        <f>IF(DR57&gt;=70, 5, 0)</f>
        <v>0</v>
      </c>
      <c r="BX57" s="6">
        <v>0</v>
      </c>
      <c r="BY57" s="6"/>
      <c r="BZ57" s="6">
        <v>0</v>
      </c>
      <c r="CA57" s="7">
        <v>0</v>
      </c>
      <c r="CB57" s="7">
        <v>0</v>
      </c>
      <c r="CC57" s="7">
        <v>0</v>
      </c>
      <c r="CD57" s="6">
        <v>0</v>
      </c>
      <c r="CE57" s="6">
        <f>IF(DU57&gt;=70, 5, 0)</f>
        <v>0</v>
      </c>
      <c r="CF57" s="6">
        <v>6</v>
      </c>
      <c r="CG57" s="6">
        <v>0</v>
      </c>
      <c r="CH57" s="6"/>
      <c r="CI57" s="6">
        <v>0</v>
      </c>
      <c r="CJ57" s="7"/>
      <c r="CK57" s="7"/>
      <c r="CL57" s="7"/>
      <c r="CM57" s="6"/>
      <c r="CN57" s="6">
        <f>IF(DX57&gt;=70, 5, 0)</f>
        <v>0</v>
      </c>
      <c r="CO57" s="6"/>
      <c r="CP57" s="6"/>
      <c r="CQ57" s="6"/>
      <c r="CR57" s="7"/>
      <c r="CS57" s="7">
        <f>IF(EH57&gt;=70, 6, 0)</f>
        <v>0</v>
      </c>
      <c r="CT57" s="7"/>
      <c r="CU57" s="6"/>
      <c r="CV57" s="7"/>
      <c r="CW57" s="6"/>
      <c r="CX57" s="10">
        <f>SUM(AR57:CW57)</f>
        <v>8</v>
      </c>
      <c r="CY57" s="10">
        <v>50</v>
      </c>
      <c r="CZ57" s="17">
        <f>CX57+CY57</f>
        <v>58</v>
      </c>
      <c r="DA57" s="1">
        <v>80</v>
      </c>
      <c r="DB57" s="18">
        <v>50</v>
      </c>
      <c r="DC57" s="18">
        <v>100</v>
      </c>
      <c r="DD57" s="30">
        <f>AVERAGE(DB57:DC57)</f>
        <v>75</v>
      </c>
      <c r="DE57" s="1">
        <v>80</v>
      </c>
      <c r="DF57" s="30">
        <v>45</v>
      </c>
      <c r="DG57" s="1">
        <v>0</v>
      </c>
      <c r="DH57" s="30">
        <v>0</v>
      </c>
      <c r="DI57" s="18">
        <v>0</v>
      </c>
      <c r="DJ57" s="18">
        <v>0</v>
      </c>
      <c r="DK57" s="1"/>
      <c r="DL57" s="15">
        <f>AVERAGE(DA57,DD57:DH57,DK57)</f>
        <v>46.666666666666664</v>
      </c>
      <c r="DM57" s="1">
        <v>13.33</v>
      </c>
      <c r="DN57" s="1">
        <v>46.67</v>
      </c>
      <c r="DO57" s="1">
        <f>MAX(DM57:DN57)</f>
        <v>46.67</v>
      </c>
      <c r="DP57" s="30">
        <v>16.670000000000002</v>
      </c>
      <c r="DQ57" s="30">
        <v>0</v>
      </c>
      <c r="DR57" s="30">
        <f>MAX(DP57:DQ57)</f>
        <v>16.670000000000002</v>
      </c>
      <c r="DS57" s="1">
        <v>16.670000000000002</v>
      </c>
      <c r="DT57" s="1">
        <v>0</v>
      </c>
      <c r="DU57" s="1">
        <f>MAX(DS57:DT57)</f>
        <v>16.670000000000002</v>
      </c>
      <c r="DV57" s="30">
        <v>0</v>
      </c>
      <c r="DW57" s="30">
        <v>0</v>
      </c>
      <c r="DX57" s="30"/>
      <c r="DY57" s="15">
        <f>AVERAGE(DO57,DR57,DU57,DX57)</f>
        <v>26.67</v>
      </c>
      <c r="DZ57" s="1">
        <v>0</v>
      </c>
      <c r="EA57" s="1">
        <v>0</v>
      </c>
      <c r="EB57" s="1">
        <f>MIN(MAX(DZ57:EA57)+0.2*EH57, 100)</f>
        <v>0</v>
      </c>
      <c r="EC57" s="30">
        <v>50</v>
      </c>
      <c r="ED57" s="30">
        <v>0</v>
      </c>
      <c r="EE57" s="30">
        <f>MIN(MAX(EC57:ED57)+0.15*EH57, 100)</f>
        <v>50</v>
      </c>
      <c r="EF57" s="1">
        <v>0</v>
      </c>
      <c r="EG57" s="1">
        <v>0</v>
      </c>
      <c r="EH57" s="1">
        <f>MAX(EF57:EG57)</f>
        <v>0</v>
      </c>
      <c r="EI57" s="15">
        <f>AVERAGE(EB57,EE57,EH57)</f>
        <v>16.666666666666668</v>
      </c>
      <c r="EJ57" s="3">
        <v>0.25</v>
      </c>
      <c r="EK57" s="3">
        <v>0.2</v>
      </c>
      <c r="EL57" s="3">
        <v>0.25</v>
      </c>
      <c r="EM57" s="3">
        <v>0.3</v>
      </c>
      <c r="EN57" s="25">
        <f>MIN(IF(C57="Yes",AQ57+CZ57,0),100)</f>
        <v>61.5</v>
      </c>
      <c r="EO57" s="25">
        <f>IF(ES57&lt;0,EN57+ES57*-4,EN57)</f>
        <v>61.5</v>
      </c>
      <c r="EP57" s="25">
        <f>MIN(IF(C57="Yes",AQ57+DL57,0), 100)</f>
        <v>50.166666666666664</v>
      </c>
      <c r="EQ57" s="25">
        <f>MIN(IF(C57="Yes",AQ57+DY57,0),100)</f>
        <v>30.17</v>
      </c>
      <c r="ER57" s="25">
        <f>MIN(IF(C57="Yes",AQ57+EI57,0), 100)</f>
        <v>20.166666666666668</v>
      </c>
      <c r="ES57" s="26">
        <f>EJ57*EN57+EK57*EP57+EL57*EQ57+EM57*ER57</f>
        <v>39.000833333333333</v>
      </c>
      <c r="ET57" s="26">
        <f>EJ57*EO57+EK57*EP57+EL57*EQ57+EM57*ER57</f>
        <v>39.000833333333333</v>
      </c>
    </row>
    <row r="58" spans="1:150" customFormat="1" x14ac:dyDescent="0.3">
      <c r="A58">
        <v>1402018034</v>
      </c>
      <c r="B58" t="s">
        <v>107</v>
      </c>
      <c r="C58" s="2" t="s">
        <v>108</v>
      </c>
      <c r="D58" s="6"/>
      <c r="E58" s="6"/>
      <c r="F58" s="7">
        <v>1</v>
      </c>
      <c r="G58" s="7"/>
      <c r="H58" s="6"/>
      <c r="I58" s="6">
        <v>1</v>
      </c>
      <c r="J58" s="7"/>
      <c r="K58" s="7">
        <v>1</v>
      </c>
      <c r="L58" s="6"/>
      <c r="M58" s="8"/>
      <c r="N58" s="7"/>
      <c r="O58" s="7"/>
      <c r="P58" s="6">
        <v>1</v>
      </c>
      <c r="Q58" s="8"/>
      <c r="R58" s="7">
        <v>1</v>
      </c>
      <c r="S58" s="7"/>
      <c r="T58" s="6"/>
      <c r="U58" s="6"/>
      <c r="V58" s="7"/>
      <c r="W58" s="7"/>
      <c r="X58" s="6">
        <v>1</v>
      </c>
      <c r="Y58" s="6"/>
      <c r="Z58" s="7"/>
      <c r="AA58" s="7"/>
      <c r="AB58" s="6"/>
      <c r="AC58" s="6"/>
      <c r="AD58" s="7"/>
      <c r="AE58" s="8"/>
      <c r="AF58" s="10">
        <v>14</v>
      </c>
      <c r="AG58" s="10">
        <v>10</v>
      </c>
      <c r="AH58" s="10">
        <f>COUNT(D58:AE58)</f>
        <v>6</v>
      </c>
      <c r="AI58" s="22">
        <f>IF(C58="Yes",(AF58-AH58+(CZ58-50)/AG58)/AF58,0)</f>
        <v>0.75714285714285712</v>
      </c>
      <c r="AJ58" s="11">
        <f>SUM(D58:AE58)</f>
        <v>6</v>
      </c>
      <c r="AK58" s="10">
        <f>MAX(AJ58-AL58-AM58,0)*-1</f>
        <v>0</v>
      </c>
      <c r="AL58" s="10">
        <v>10</v>
      </c>
      <c r="AM58" s="10">
        <v>3</v>
      </c>
      <c r="AN58" s="7">
        <f>AJ58+AK58+AO58</f>
        <v>6</v>
      </c>
      <c r="AO58" s="6"/>
      <c r="AP58" s="3">
        <v>0.5</v>
      </c>
      <c r="AQ58" s="15">
        <f>MIN(AN58,AL58)*AP58</f>
        <v>3</v>
      </c>
      <c r="AR58" s="6">
        <v>0</v>
      </c>
      <c r="AS58" s="6">
        <v>0</v>
      </c>
      <c r="AT58" s="6">
        <v>2</v>
      </c>
      <c r="AU58" s="6">
        <v>0</v>
      </c>
      <c r="AV58" s="7"/>
      <c r="AW58" s="7">
        <v>0</v>
      </c>
      <c r="AX58" s="7"/>
      <c r="AY58" s="7">
        <v>0</v>
      </c>
      <c r="AZ58" s="6"/>
      <c r="BA58" s="6">
        <v>3</v>
      </c>
      <c r="BB58" s="6"/>
      <c r="BC58" s="6">
        <v>0</v>
      </c>
      <c r="BD58" s="7"/>
      <c r="BE58" s="7">
        <f>IF(DO58&gt;=70, 5, 0)</f>
        <v>0</v>
      </c>
      <c r="BF58" s="7"/>
      <c r="BG58" s="7"/>
      <c r="BH58" s="7">
        <v>0</v>
      </c>
      <c r="BI58" s="6"/>
      <c r="BJ58" s="6">
        <f>IF(EB58&gt;=70, 6, 0)</f>
        <v>0</v>
      </c>
      <c r="BK58" s="6">
        <v>0</v>
      </c>
      <c r="BL58" s="7">
        <v>0</v>
      </c>
      <c r="BM58" s="7">
        <v>-5</v>
      </c>
      <c r="BN58" s="7">
        <v>0</v>
      </c>
      <c r="BO58" s="6"/>
      <c r="BP58" s="6">
        <f>IF(EE58&gt;=70, 6, 0)</f>
        <v>0</v>
      </c>
      <c r="BQ58" s="6">
        <v>0</v>
      </c>
      <c r="BR58" s="7"/>
      <c r="BS58" s="7">
        <v>0</v>
      </c>
      <c r="BT58" s="7">
        <v>0</v>
      </c>
      <c r="BU58" s="6"/>
      <c r="BV58" s="6">
        <v>0</v>
      </c>
      <c r="BW58" s="6">
        <f>IF(DR58&gt;=70, 5, 0)</f>
        <v>0</v>
      </c>
      <c r="BX58" s="6">
        <v>0</v>
      </c>
      <c r="BY58" s="6"/>
      <c r="BZ58" s="6">
        <v>0</v>
      </c>
      <c r="CA58" s="7">
        <v>0</v>
      </c>
      <c r="CB58" s="7">
        <v>0</v>
      </c>
      <c r="CC58" s="7">
        <v>0</v>
      </c>
      <c r="CD58" s="6">
        <v>0</v>
      </c>
      <c r="CE58" s="6">
        <f>IF(DU58&gt;=70, 5, 0)</f>
        <v>0</v>
      </c>
      <c r="CF58" s="6">
        <v>6</v>
      </c>
      <c r="CG58" s="6">
        <v>0</v>
      </c>
      <c r="CH58" s="6"/>
      <c r="CI58" s="6">
        <v>0</v>
      </c>
      <c r="CJ58" s="7"/>
      <c r="CK58" s="7"/>
      <c r="CL58" s="7"/>
      <c r="CM58" s="6"/>
      <c r="CN58" s="6">
        <f>IF(DX58&gt;=70, 5, 0)</f>
        <v>0</v>
      </c>
      <c r="CO58" s="6"/>
      <c r="CP58" s="6"/>
      <c r="CQ58" s="6"/>
      <c r="CR58" s="7"/>
      <c r="CS58" s="7">
        <f>IF(EH58&gt;=70, 6, 0)</f>
        <v>0</v>
      </c>
      <c r="CT58" s="7"/>
      <c r="CU58" s="6">
        <v>20</v>
      </c>
      <c r="CV58" s="7"/>
      <c r="CW58" s="6"/>
      <c r="CX58" s="10">
        <f>SUM(AR58:CW58)</f>
        <v>26</v>
      </c>
      <c r="CY58" s="10">
        <v>50</v>
      </c>
      <c r="CZ58" s="17">
        <f>CX58+CY58</f>
        <v>76</v>
      </c>
      <c r="DA58" s="1">
        <v>57.14</v>
      </c>
      <c r="DB58" s="18">
        <v>50</v>
      </c>
      <c r="DC58" s="18">
        <v>100</v>
      </c>
      <c r="DD58" s="30">
        <f>AVERAGE(DB58:DC58)</f>
        <v>75</v>
      </c>
      <c r="DE58" s="1">
        <v>0</v>
      </c>
      <c r="DF58" s="30">
        <v>35</v>
      </c>
      <c r="DG58" s="1">
        <v>0</v>
      </c>
      <c r="DH58" s="30">
        <v>0</v>
      </c>
      <c r="DI58" s="18">
        <v>0</v>
      </c>
      <c r="DJ58" s="18">
        <v>0</v>
      </c>
      <c r="DK58" s="1"/>
      <c r="DL58" s="15">
        <f>AVERAGE(DA58,DD58:DH58,DK58)</f>
        <v>27.856666666666666</v>
      </c>
      <c r="DM58" s="1">
        <v>26.67</v>
      </c>
      <c r="DN58" s="1">
        <v>33.33</v>
      </c>
      <c r="DO58" s="1">
        <f>MAX(DM58:DN58)</f>
        <v>33.33</v>
      </c>
      <c r="DP58" s="30">
        <v>22.22</v>
      </c>
      <c r="DQ58" s="30">
        <v>0</v>
      </c>
      <c r="DR58" s="30">
        <f>MAX(DP58:DQ58)</f>
        <v>22.22</v>
      </c>
      <c r="DS58" s="1">
        <v>22.22</v>
      </c>
      <c r="DT58" s="1">
        <v>0</v>
      </c>
      <c r="DU58" s="1">
        <f>MAX(DS58:DT58)</f>
        <v>22.22</v>
      </c>
      <c r="DV58" s="30">
        <v>0</v>
      </c>
      <c r="DW58" s="30">
        <v>0</v>
      </c>
      <c r="DX58" s="30"/>
      <c r="DY58" s="15">
        <f>AVERAGE(DO58,DR58,DU58,DX58)</f>
        <v>25.923333333333332</v>
      </c>
      <c r="DZ58" s="1">
        <v>6.67</v>
      </c>
      <c r="EA58" s="1">
        <v>0</v>
      </c>
      <c r="EB58" s="1">
        <f>MIN(MAX(DZ58:EA58)+0.2*EH58, 100)</f>
        <v>6.67</v>
      </c>
      <c r="EC58" s="30">
        <v>41.67</v>
      </c>
      <c r="ED58" s="30">
        <v>0</v>
      </c>
      <c r="EE58" s="30">
        <f>MIN(MAX(EC58:ED58)+0.15*EH58, 100)</f>
        <v>41.67</v>
      </c>
      <c r="EF58" s="1">
        <v>0</v>
      </c>
      <c r="EG58" s="1">
        <v>0</v>
      </c>
      <c r="EH58" s="1">
        <f>MAX(EF58:EG58)</f>
        <v>0</v>
      </c>
      <c r="EI58" s="15">
        <f>AVERAGE(EB58,EE58,EH58)</f>
        <v>16.113333333333333</v>
      </c>
      <c r="EJ58" s="3">
        <v>0.25</v>
      </c>
      <c r="EK58" s="3">
        <v>0.2</v>
      </c>
      <c r="EL58" s="3">
        <v>0.25</v>
      </c>
      <c r="EM58" s="3">
        <v>0.3</v>
      </c>
      <c r="EN58" s="25">
        <f>MIN(IF(C58="Yes",AQ58+CZ58,0),100)</f>
        <v>79</v>
      </c>
      <c r="EO58" s="25">
        <f>IF(ES58&lt;0,EN58+ES58*-4,EN58)</f>
        <v>79</v>
      </c>
      <c r="EP58" s="25">
        <f>MIN(IF(C58="Yes",AQ58+DL58,0), 100)</f>
        <v>30.856666666666666</v>
      </c>
      <c r="EQ58" s="25">
        <f>MIN(IF(C58="Yes",AQ58+DY58,0),100)</f>
        <v>28.923333333333332</v>
      </c>
      <c r="ER58" s="25">
        <f>MIN(IF(C58="Yes",AQ58+EI58,0), 100)</f>
        <v>19.113333333333333</v>
      </c>
      <c r="ES58" s="26">
        <f>EJ58*EN58+EK58*EP58+EL58*EQ58+EM58*ER58</f>
        <v>38.886166666666668</v>
      </c>
      <c r="ET58" s="26">
        <f>EJ58*EO58+EK58*EP58+EL58*EQ58+EM58*ER58</f>
        <v>38.886166666666668</v>
      </c>
    </row>
    <row r="59" spans="1:150" customFormat="1" x14ac:dyDescent="0.3">
      <c r="A59">
        <v>1402017019</v>
      </c>
      <c r="B59" t="s">
        <v>107</v>
      </c>
      <c r="C59" s="2" t="s">
        <v>108</v>
      </c>
      <c r="D59" s="6">
        <v>1</v>
      </c>
      <c r="E59" s="6"/>
      <c r="F59" s="7"/>
      <c r="G59" s="7">
        <v>1</v>
      </c>
      <c r="H59" s="6">
        <v>1</v>
      </c>
      <c r="I59" s="6"/>
      <c r="J59" s="7"/>
      <c r="K59" s="7"/>
      <c r="L59" s="6"/>
      <c r="M59" s="8"/>
      <c r="N59" s="7"/>
      <c r="O59" s="7"/>
      <c r="P59" s="6"/>
      <c r="Q59" s="8"/>
      <c r="R59" s="7">
        <v>1</v>
      </c>
      <c r="S59" s="7"/>
      <c r="T59" s="6"/>
      <c r="U59" s="16"/>
      <c r="V59" s="7"/>
      <c r="W59" s="7"/>
      <c r="X59" s="6"/>
      <c r="Y59" s="6"/>
      <c r="Z59" s="7"/>
      <c r="AA59" s="7"/>
      <c r="AB59" s="6"/>
      <c r="AC59" s="6"/>
      <c r="AD59" s="7"/>
      <c r="AE59" s="8"/>
      <c r="AF59" s="10">
        <v>14</v>
      </c>
      <c r="AG59" s="10">
        <v>10</v>
      </c>
      <c r="AH59" s="10">
        <f>COUNT(D59:AE59)</f>
        <v>4</v>
      </c>
      <c r="AI59" s="22">
        <f>IF(C59="Yes",(AF59-AH59+(CZ59-50)/AG59)/AF59,0)</f>
        <v>0.77857142857142858</v>
      </c>
      <c r="AJ59" s="11">
        <f>SUM(D59:AE59)</f>
        <v>4</v>
      </c>
      <c r="AK59" s="10">
        <f>MAX(AJ59-AL59-AM59,0)*-1</f>
        <v>0</v>
      </c>
      <c r="AL59" s="10">
        <v>10</v>
      </c>
      <c r="AM59" s="10">
        <v>3</v>
      </c>
      <c r="AN59" s="7">
        <f>AJ59+AK59+AO59</f>
        <v>4</v>
      </c>
      <c r="AO59" s="6"/>
      <c r="AP59" s="3">
        <v>0.5</v>
      </c>
      <c r="AQ59" s="15">
        <f>MIN(AN59,AL59)*AP59</f>
        <v>2</v>
      </c>
      <c r="AR59" s="6">
        <v>0</v>
      </c>
      <c r="AS59" s="6">
        <v>0</v>
      </c>
      <c r="AT59" s="6">
        <v>0</v>
      </c>
      <c r="AU59" s="6">
        <v>0</v>
      </c>
      <c r="AV59" s="7"/>
      <c r="AW59" s="7">
        <v>0</v>
      </c>
      <c r="AX59" s="7"/>
      <c r="AY59" s="7">
        <v>0</v>
      </c>
      <c r="AZ59" s="6"/>
      <c r="BA59" s="6">
        <v>3</v>
      </c>
      <c r="BB59" s="6"/>
      <c r="BC59" s="6">
        <v>0</v>
      </c>
      <c r="BD59" s="7"/>
      <c r="BE59" s="7">
        <f>IF(DO59&gt;=70, 5, 0)</f>
        <v>0</v>
      </c>
      <c r="BF59" s="7"/>
      <c r="BG59" s="7"/>
      <c r="BH59" s="7">
        <v>0</v>
      </c>
      <c r="BI59" s="6"/>
      <c r="BJ59" s="6">
        <f>IF(EB59&gt;=70, 6, 0)</f>
        <v>0</v>
      </c>
      <c r="BK59" s="6">
        <v>0</v>
      </c>
      <c r="BL59" s="7">
        <v>-5</v>
      </c>
      <c r="BM59" s="7">
        <v>-5</v>
      </c>
      <c r="BN59" s="7">
        <v>-5</v>
      </c>
      <c r="BO59" s="6"/>
      <c r="BP59" s="6">
        <f>IF(EE59&gt;=70, 6, 0)</f>
        <v>0</v>
      </c>
      <c r="BQ59" s="6">
        <v>0</v>
      </c>
      <c r="BR59" s="7"/>
      <c r="BS59" s="7">
        <v>0</v>
      </c>
      <c r="BT59" s="7">
        <v>0</v>
      </c>
      <c r="BU59" s="6">
        <v>7</v>
      </c>
      <c r="BV59" s="6">
        <v>0</v>
      </c>
      <c r="BW59" s="6">
        <f>IF(DR59&gt;=70, 5, 0)</f>
        <v>0</v>
      </c>
      <c r="BX59" s="6">
        <v>0</v>
      </c>
      <c r="BY59" s="6"/>
      <c r="BZ59" s="6">
        <v>0</v>
      </c>
      <c r="CA59" s="7">
        <v>0</v>
      </c>
      <c r="CB59" s="7">
        <v>0</v>
      </c>
      <c r="CC59" s="7">
        <v>0</v>
      </c>
      <c r="CD59" s="6">
        <v>3</v>
      </c>
      <c r="CE59" s="6">
        <f>IF(DU59&gt;=70, 5, 0)</f>
        <v>0</v>
      </c>
      <c r="CF59" s="6">
        <v>6</v>
      </c>
      <c r="CG59" s="6">
        <v>0</v>
      </c>
      <c r="CH59" s="6"/>
      <c r="CI59" s="6">
        <v>0</v>
      </c>
      <c r="CJ59" s="7"/>
      <c r="CK59" s="7"/>
      <c r="CL59" s="7"/>
      <c r="CM59" s="6"/>
      <c r="CN59" s="6">
        <f>IF(DX59&gt;=70, 5, 0)</f>
        <v>0</v>
      </c>
      <c r="CO59" s="6"/>
      <c r="CP59" s="6"/>
      <c r="CQ59" s="6"/>
      <c r="CR59" s="7"/>
      <c r="CS59" s="7">
        <f>IF(EH59&gt;=70, 6, 0)</f>
        <v>0</v>
      </c>
      <c r="CT59" s="7"/>
      <c r="CU59" s="6"/>
      <c r="CV59" s="7"/>
      <c r="CW59" s="6">
        <f>5</f>
        <v>5</v>
      </c>
      <c r="CX59" s="10">
        <f>SUM(AR59:CW59)</f>
        <v>9</v>
      </c>
      <c r="CY59" s="10">
        <v>50</v>
      </c>
      <c r="CZ59" s="17">
        <f>CX59+CY59</f>
        <v>59</v>
      </c>
      <c r="DA59" s="1">
        <v>71.430000000000007</v>
      </c>
      <c r="DB59" s="18">
        <v>100</v>
      </c>
      <c r="DC59" s="18">
        <v>100</v>
      </c>
      <c r="DD59" s="30">
        <f>AVERAGE(DB59:DC59)</f>
        <v>100</v>
      </c>
      <c r="DE59" s="1">
        <v>100</v>
      </c>
      <c r="DF59" s="30">
        <v>45</v>
      </c>
      <c r="DG59" s="1">
        <v>0</v>
      </c>
      <c r="DH59" s="30">
        <v>0</v>
      </c>
      <c r="DI59" s="18">
        <v>0</v>
      </c>
      <c r="DJ59" s="18">
        <v>0</v>
      </c>
      <c r="DK59" s="1"/>
      <c r="DL59" s="15">
        <f>AVERAGE(DA59,DD59:DH59,DK59)</f>
        <v>52.738333333333337</v>
      </c>
      <c r="DM59" s="1">
        <v>26.67</v>
      </c>
      <c r="DN59" s="1">
        <v>0</v>
      </c>
      <c r="DO59" s="1">
        <f>MAX(DM59:DN59)</f>
        <v>26.67</v>
      </c>
      <c r="DP59" s="30">
        <v>11.11</v>
      </c>
      <c r="DQ59" s="30">
        <v>0</v>
      </c>
      <c r="DR59" s="30">
        <f>MAX(DP59:DQ59)</f>
        <v>11.11</v>
      </c>
      <c r="DS59" s="1">
        <v>11.11</v>
      </c>
      <c r="DT59" s="1">
        <v>0</v>
      </c>
      <c r="DU59" s="1">
        <f>MAX(DS59:DT59)</f>
        <v>11.11</v>
      </c>
      <c r="DV59" s="30">
        <v>0</v>
      </c>
      <c r="DW59" s="30">
        <v>0</v>
      </c>
      <c r="DX59" s="30"/>
      <c r="DY59" s="15">
        <f>AVERAGE(DO59,DR59,DU59,DX59)</f>
        <v>16.296666666666667</v>
      </c>
      <c r="DZ59" s="1">
        <v>33.33</v>
      </c>
      <c r="EA59" s="1">
        <v>0</v>
      </c>
      <c r="EB59" s="1">
        <f>MIN(MAX(DZ59:EA59)+0.2*EH59, 100)</f>
        <v>33.33</v>
      </c>
      <c r="EC59" s="30">
        <v>41.67</v>
      </c>
      <c r="ED59" s="30">
        <v>0</v>
      </c>
      <c r="EE59" s="30">
        <f>MIN(MAX(EC59:ED59)+0.15*EH59, 100)</f>
        <v>41.67</v>
      </c>
      <c r="EF59" s="1">
        <v>0</v>
      </c>
      <c r="EG59" s="1">
        <v>0</v>
      </c>
      <c r="EH59" s="1">
        <f>MAX(EF59:EG59)</f>
        <v>0</v>
      </c>
      <c r="EI59" s="15">
        <f>AVERAGE(EB59,EE59,EH59)</f>
        <v>25</v>
      </c>
      <c r="EJ59" s="3">
        <v>0.25</v>
      </c>
      <c r="EK59" s="3">
        <v>0.2</v>
      </c>
      <c r="EL59" s="3">
        <v>0.25</v>
      </c>
      <c r="EM59" s="3">
        <v>0.3</v>
      </c>
      <c r="EN59" s="25">
        <f>MIN(IF(C59="Yes",AQ59+CZ59,0),100)</f>
        <v>61</v>
      </c>
      <c r="EO59" s="25">
        <f>IF(ES59&lt;0,EN59+ES59*-4,EN59)</f>
        <v>61</v>
      </c>
      <c r="EP59" s="25">
        <f>MIN(IF(C59="Yes",AQ59+DL59,0), 100)</f>
        <v>54.738333333333337</v>
      </c>
      <c r="EQ59" s="25">
        <f>MIN(IF(C59="Yes",AQ59+DY59,0),100)</f>
        <v>18.296666666666667</v>
      </c>
      <c r="ER59" s="25">
        <f>MIN(IF(C59="Yes",AQ59+EI59,0), 100)</f>
        <v>27</v>
      </c>
      <c r="ES59" s="26">
        <f>EJ59*EN59+EK59*EP59+EL59*EQ59+EM59*ER59</f>
        <v>38.871833333333335</v>
      </c>
      <c r="ET59" s="26">
        <f>EJ59*EO59+EK59*EP59+EL59*EQ59+EM59*ER59</f>
        <v>38.871833333333335</v>
      </c>
    </row>
    <row r="60" spans="1:150" customFormat="1" x14ac:dyDescent="0.3">
      <c r="A60">
        <v>1402019117</v>
      </c>
      <c r="B60" t="s">
        <v>105</v>
      </c>
      <c r="C60" s="2" t="s">
        <v>108</v>
      </c>
      <c r="D60" s="6"/>
      <c r="E60" s="6"/>
      <c r="F60" s="7"/>
      <c r="G60" s="7">
        <v>1</v>
      </c>
      <c r="H60" s="6"/>
      <c r="I60" s="6"/>
      <c r="J60" s="7">
        <v>1</v>
      </c>
      <c r="K60" s="7"/>
      <c r="L60" s="6">
        <v>1</v>
      </c>
      <c r="M60" s="8"/>
      <c r="N60" s="7"/>
      <c r="O60" s="7"/>
      <c r="P60" s="6"/>
      <c r="Q60" s="8"/>
      <c r="R60" s="7">
        <v>1</v>
      </c>
      <c r="S60" s="7">
        <v>1</v>
      </c>
      <c r="T60" s="6"/>
      <c r="U60" s="16"/>
      <c r="V60" s="7"/>
      <c r="W60" s="7"/>
      <c r="X60" s="6"/>
      <c r="Y60" s="6"/>
      <c r="Z60" s="7"/>
      <c r="AA60" s="7"/>
      <c r="AB60" s="6"/>
      <c r="AC60" s="6"/>
      <c r="AD60" s="7"/>
      <c r="AE60" s="8"/>
      <c r="AF60" s="10">
        <v>14</v>
      </c>
      <c r="AG60" s="10">
        <v>10</v>
      </c>
      <c r="AH60" s="10">
        <f>COUNT(D60:AE60)</f>
        <v>5</v>
      </c>
      <c r="AI60" s="22">
        <f>IF(C60="Yes",(AF60-AH60+(CZ60-50)/AG60)/AF60,0)</f>
        <v>0.72857142857142854</v>
      </c>
      <c r="AJ60" s="11">
        <f>SUM(D60:AE60)</f>
        <v>5</v>
      </c>
      <c r="AK60" s="10">
        <f>MAX(AJ60-AL60-AM60,0)*-1</f>
        <v>0</v>
      </c>
      <c r="AL60" s="10">
        <v>10</v>
      </c>
      <c r="AM60" s="10">
        <v>3</v>
      </c>
      <c r="AN60" s="7">
        <f>AJ60+AK60+AO60</f>
        <v>5</v>
      </c>
      <c r="AO60" s="6"/>
      <c r="AP60" s="3">
        <v>0.5</v>
      </c>
      <c r="AQ60" s="15">
        <f>MIN(AN60,AL60)*AP60</f>
        <v>2.5</v>
      </c>
      <c r="AR60" s="6">
        <v>0</v>
      </c>
      <c r="AS60" s="6">
        <v>0</v>
      </c>
      <c r="AT60" s="6">
        <v>4</v>
      </c>
      <c r="AU60" s="6">
        <v>0</v>
      </c>
      <c r="AV60" s="7"/>
      <c r="AW60" s="7">
        <v>0</v>
      </c>
      <c r="AX60" s="7"/>
      <c r="AY60" s="7">
        <v>0</v>
      </c>
      <c r="AZ60" s="6"/>
      <c r="BA60" s="6">
        <v>0</v>
      </c>
      <c r="BB60" s="6"/>
      <c r="BC60" s="6">
        <v>0</v>
      </c>
      <c r="BD60" s="7"/>
      <c r="BE60" s="7">
        <f>IF(DO60&gt;=70, 5, 0)</f>
        <v>0</v>
      </c>
      <c r="BF60" s="7"/>
      <c r="BG60" s="7"/>
      <c r="BH60" s="7">
        <v>0</v>
      </c>
      <c r="BI60" s="6"/>
      <c r="BJ60" s="6">
        <f>IF(EB60&gt;=70, 6, 0)</f>
        <v>0</v>
      </c>
      <c r="BK60" s="6">
        <v>-5</v>
      </c>
      <c r="BL60" s="7">
        <v>0</v>
      </c>
      <c r="BM60" s="7">
        <v>0</v>
      </c>
      <c r="BN60" s="7">
        <v>0</v>
      </c>
      <c r="BO60" s="6">
        <v>2</v>
      </c>
      <c r="BP60" s="6">
        <f>IF(EE60&gt;=70, 6, 0)</f>
        <v>0</v>
      </c>
      <c r="BQ60" s="6">
        <v>0</v>
      </c>
      <c r="BR60" s="7"/>
      <c r="BS60" s="7">
        <v>0</v>
      </c>
      <c r="BT60" s="7">
        <v>0</v>
      </c>
      <c r="BU60" s="6">
        <v>5</v>
      </c>
      <c r="BV60" s="6">
        <v>0</v>
      </c>
      <c r="BW60" s="6">
        <f>IF(DR60&gt;=70, 5, 0)</f>
        <v>0</v>
      </c>
      <c r="BX60" s="6">
        <v>0</v>
      </c>
      <c r="BY60" s="6"/>
      <c r="BZ60" s="6">
        <v>0</v>
      </c>
      <c r="CA60" s="7">
        <v>0</v>
      </c>
      <c r="CB60" s="7">
        <v>0</v>
      </c>
      <c r="CC60" s="7">
        <v>0</v>
      </c>
      <c r="CD60" s="6">
        <v>0</v>
      </c>
      <c r="CE60" s="6">
        <f>IF(DU60&gt;=70, 5, 0)</f>
        <v>0</v>
      </c>
      <c r="CF60" s="6">
        <v>6</v>
      </c>
      <c r="CG60" s="6">
        <v>0</v>
      </c>
      <c r="CH60" s="6"/>
      <c r="CI60" s="6">
        <v>0</v>
      </c>
      <c r="CJ60" s="7"/>
      <c r="CK60" s="7"/>
      <c r="CL60" s="7"/>
      <c r="CM60" s="6"/>
      <c r="CN60" s="6">
        <f>IF(DX60&gt;=70, 5, 0)</f>
        <v>0</v>
      </c>
      <c r="CO60" s="6"/>
      <c r="CP60" s="6"/>
      <c r="CQ60" s="6"/>
      <c r="CR60" s="7"/>
      <c r="CS60" s="7">
        <f>IF(EH60&gt;=70, 6, 0)</f>
        <v>0</v>
      </c>
      <c r="CT60" s="7"/>
      <c r="CU60" s="6"/>
      <c r="CV60" s="7"/>
      <c r="CW60" s="6"/>
      <c r="CX60" s="10">
        <f>SUM(AR60:CW60)</f>
        <v>12</v>
      </c>
      <c r="CY60" s="10">
        <v>50</v>
      </c>
      <c r="CZ60" s="17">
        <f>CX60+CY60</f>
        <v>62</v>
      </c>
      <c r="DA60" s="1">
        <v>74.290000000000006</v>
      </c>
      <c r="DB60" s="18">
        <v>75</v>
      </c>
      <c r="DC60" s="18">
        <v>0</v>
      </c>
      <c r="DD60" s="30">
        <f>AVERAGE(DB60:DC60)</f>
        <v>37.5</v>
      </c>
      <c r="DE60" s="1">
        <v>0</v>
      </c>
      <c r="DF60" s="30">
        <v>15</v>
      </c>
      <c r="DG60" s="1">
        <v>0</v>
      </c>
      <c r="DH60" s="30">
        <v>0</v>
      </c>
      <c r="DI60" s="18">
        <v>0</v>
      </c>
      <c r="DJ60" s="18">
        <v>0</v>
      </c>
      <c r="DK60" s="1"/>
      <c r="DL60" s="15">
        <f>AVERAGE(DA60,DD60:DH60,DK60)</f>
        <v>21.131666666666668</v>
      </c>
      <c r="DM60" s="1">
        <v>33.33</v>
      </c>
      <c r="DN60" s="1">
        <v>60</v>
      </c>
      <c r="DO60" s="1">
        <f>MAX(DM60:DN60)</f>
        <v>60</v>
      </c>
      <c r="DP60" s="30">
        <v>38.89</v>
      </c>
      <c r="DQ60" s="30">
        <v>0</v>
      </c>
      <c r="DR60" s="30">
        <f>MAX(DP60:DQ60)</f>
        <v>38.89</v>
      </c>
      <c r="DS60" s="1">
        <v>38.89</v>
      </c>
      <c r="DT60" s="1">
        <v>0</v>
      </c>
      <c r="DU60" s="1">
        <f>MAX(DS60:DT60)</f>
        <v>38.89</v>
      </c>
      <c r="DV60" s="30">
        <v>0</v>
      </c>
      <c r="DW60" s="30">
        <v>0</v>
      </c>
      <c r="DX60" s="30"/>
      <c r="DY60" s="15">
        <f>AVERAGE(DO60,DR60,DU60,DX60)</f>
        <v>45.926666666666669</v>
      </c>
      <c r="DZ60" s="1">
        <v>6.67</v>
      </c>
      <c r="EA60" s="1">
        <v>8</v>
      </c>
      <c r="EB60" s="1">
        <f>MIN(MAX(DZ60:EA60)+0.2*EH60, 100)</f>
        <v>8</v>
      </c>
      <c r="EC60" s="30">
        <v>41.67</v>
      </c>
      <c r="ED60" s="30">
        <v>0</v>
      </c>
      <c r="EE60" s="30">
        <f>MIN(MAX(EC60:ED60)+0.15*EH60, 100)</f>
        <v>41.67</v>
      </c>
      <c r="EF60" s="1">
        <v>0</v>
      </c>
      <c r="EG60" s="1">
        <v>0</v>
      </c>
      <c r="EH60" s="1">
        <f>MAX(EF60:EG60)</f>
        <v>0</v>
      </c>
      <c r="EI60" s="15">
        <f>AVERAGE(EB60,EE60,EH60)</f>
        <v>16.556666666666668</v>
      </c>
      <c r="EJ60" s="3">
        <v>0.25</v>
      </c>
      <c r="EK60" s="3">
        <v>0.2</v>
      </c>
      <c r="EL60" s="3">
        <v>0.25</v>
      </c>
      <c r="EM60" s="3">
        <v>0.3</v>
      </c>
      <c r="EN60" s="25">
        <f>MIN(IF(C60="Yes",AQ60+CZ60,0),100)</f>
        <v>64.5</v>
      </c>
      <c r="EO60" s="25">
        <f>IF(ES60&lt;0,EN60+ES60*-4,EN60)</f>
        <v>64.5</v>
      </c>
      <c r="EP60" s="25">
        <f>MIN(IF(C60="Yes",AQ60+DL60,0), 100)</f>
        <v>23.631666666666668</v>
      </c>
      <c r="EQ60" s="25">
        <f>MIN(IF(C60="Yes",AQ60+DY60,0),100)</f>
        <v>48.426666666666669</v>
      </c>
      <c r="ER60" s="25">
        <f>MIN(IF(C60="Yes",AQ60+EI60,0), 100)</f>
        <v>19.056666666666668</v>
      </c>
      <c r="ES60" s="26">
        <f>EJ60*EN60+EK60*EP60+EL60*EQ60+EM60*ER60</f>
        <v>38.674999999999997</v>
      </c>
      <c r="ET60" s="26">
        <f>EJ60*EO60+EK60*EP60+EL60*EQ60+EM60*ER60</f>
        <v>38.674999999999997</v>
      </c>
    </row>
    <row r="61" spans="1:150" customFormat="1" x14ac:dyDescent="0.3">
      <c r="A61">
        <v>1402019052</v>
      </c>
      <c r="B61" t="s">
        <v>105</v>
      </c>
      <c r="C61" s="2" t="s">
        <v>108</v>
      </c>
      <c r="D61" s="6"/>
      <c r="E61" s="6"/>
      <c r="F61" s="7"/>
      <c r="G61" s="7">
        <v>1</v>
      </c>
      <c r="H61" s="6"/>
      <c r="I61" s="6"/>
      <c r="J61" s="7">
        <v>0</v>
      </c>
      <c r="K61" s="7"/>
      <c r="L61" s="6">
        <v>1</v>
      </c>
      <c r="M61" s="8"/>
      <c r="N61" s="7"/>
      <c r="O61" s="7"/>
      <c r="P61" s="6"/>
      <c r="Q61" s="8"/>
      <c r="R61" s="7"/>
      <c r="S61" s="7"/>
      <c r="T61" s="6"/>
      <c r="U61" s="16"/>
      <c r="V61" s="7"/>
      <c r="W61" s="7"/>
      <c r="X61" s="6">
        <v>1</v>
      </c>
      <c r="Y61" s="6"/>
      <c r="Z61" s="7"/>
      <c r="AA61" s="7"/>
      <c r="AB61" s="6"/>
      <c r="AC61" s="6"/>
      <c r="AD61" s="7"/>
      <c r="AE61" s="8"/>
      <c r="AF61" s="10">
        <v>14</v>
      </c>
      <c r="AG61" s="10">
        <v>10</v>
      </c>
      <c r="AH61" s="10">
        <f>COUNT(D61:AE61)</f>
        <v>4</v>
      </c>
      <c r="AI61" s="22">
        <f>IF(C61="Yes",(AF61-AH61+(CZ61-50)/AG61)/AF61,0)</f>
        <v>0.72857142857142854</v>
      </c>
      <c r="AJ61" s="11">
        <f>SUM(D61:AE61)</f>
        <v>3</v>
      </c>
      <c r="AK61" s="10">
        <f>MAX(AJ61-AL61-AM61,0)*-1</f>
        <v>0</v>
      </c>
      <c r="AL61" s="10">
        <v>10</v>
      </c>
      <c r="AM61" s="10">
        <v>3</v>
      </c>
      <c r="AN61" s="7">
        <f>AJ61+AK61+AO61</f>
        <v>3</v>
      </c>
      <c r="AO61" s="6"/>
      <c r="AP61" s="3">
        <v>0.5</v>
      </c>
      <c r="AQ61" s="15">
        <f>MIN(AN61,AL61)*AP61</f>
        <v>1.5</v>
      </c>
      <c r="AR61" s="6">
        <v>0</v>
      </c>
      <c r="AS61" s="6">
        <v>0</v>
      </c>
      <c r="AT61" s="6">
        <v>3</v>
      </c>
      <c r="AU61" s="6">
        <v>0</v>
      </c>
      <c r="AV61" s="7"/>
      <c r="AW61" s="7">
        <v>0</v>
      </c>
      <c r="AX61" s="7"/>
      <c r="AY61" s="7">
        <v>0</v>
      </c>
      <c r="AZ61" s="6"/>
      <c r="BA61" s="6">
        <v>3</v>
      </c>
      <c r="BB61" s="6"/>
      <c r="BC61" s="6">
        <v>-5</v>
      </c>
      <c r="BD61" s="7"/>
      <c r="BE61" s="7">
        <f>IF(DO61&gt;=70, 5, 0)</f>
        <v>0</v>
      </c>
      <c r="BF61" s="7"/>
      <c r="BG61" s="7"/>
      <c r="BH61" s="7">
        <v>-5</v>
      </c>
      <c r="BI61" s="6"/>
      <c r="BJ61" s="6">
        <f>IF(EB61&gt;=70, 6, 0)</f>
        <v>0</v>
      </c>
      <c r="BK61" s="6">
        <v>0</v>
      </c>
      <c r="BL61" s="7">
        <v>0</v>
      </c>
      <c r="BM61" s="7">
        <v>0</v>
      </c>
      <c r="BN61" s="7">
        <v>0</v>
      </c>
      <c r="BO61" s="6"/>
      <c r="BP61" s="6">
        <f>IF(EE61&gt;=70, 6, 0)</f>
        <v>0</v>
      </c>
      <c r="BQ61" s="6">
        <v>0</v>
      </c>
      <c r="BR61" s="7"/>
      <c r="BS61" s="7">
        <v>0</v>
      </c>
      <c r="BT61" s="7">
        <v>-5</v>
      </c>
      <c r="BU61" s="6">
        <v>5</v>
      </c>
      <c r="BV61" s="6">
        <v>0</v>
      </c>
      <c r="BW61" s="6">
        <f>IF(DR61&gt;=70, 5, 0)</f>
        <v>0</v>
      </c>
      <c r="BX61" s="6">
        <v>0</v>
      </c>
      <c r="BY61" s="6"/>
      <c r="BZ61" s="6">
        <v>0</v>
      </c>
      <c r="CA61" s="7">
        <v>0</v>
      </c>
      <c r="CB61" s="7">
        <v>0</v>
      </c>
      <c r="CC61" s="7">
        <v>0</v>
      </c>
      <c r="CD61" s="6">
        <v>0</v>
      </c>
      <c r="CE61" s="6">
        <f>IF(DU61&gt;=70, 5, 0)</f>
        <v>0</v>
      </c>
      <c r="CF61" s="6">
        <v>6</v>
      </c>
      <c r="CG61" s="6">
        <v>0</v>
      </c>
      <c r="CH61" s="6"/>
      <c r="CI61" s="6">
        <v>0</v>
      </c>
      <c r="CJ61" s="7"/>
      <c r="CK61" s="7"/>
      <c r="CL61" s="7"/>
      <c r="CM61" s="6"/>
      <c r="CN61" s="6">
        <f>IF(DX61&gt;=70, 5, 0)</f>
        <v>0</v>
      </c>
      <c r="CO61" s="6"/>
      <c r="CP61" s="6"/>
      <c r="CQ61" s="6"/>
      <c r="CR61" s="7"/>
      <c r="CS61" s="7">
        <f>IF(EH61&gt;=70, 6, 0)</f>
        <v>0</v>
      </c>
      <c r="CT61" s="7"/>
      <c r="CU61" s="6"/>
      <c r="CV61" s="7"/>
      <c r="CW61" s="6"/>
      <c r="CX61" s="10">
        <f>SUM(AR61:CW61)</f>
        <v>2</v>
      </c>
      <c r="CY61" s="10">
        <v>50</v>
      </c>
      <c r="CZ61" s="17">
        <f>CX61+CY61</f>
        <v>52</v>
      </c>
      <c r="DA61" s="1">
        <v>80</v>
      </c>
      <c r="DB61" s="18">
        <v>100</v>
      </c>
      <c r="DC61" s="18">
        <v>50</v>
      </c>
      <c r="DD61" s="30">
        <f>AVERAGE(DB61:DC61)</f>
        <v>75</v>
      </c>
      <c r="DE61" s="1">
        <v>80</v>
      </c>
      <c r="DF61" s="30">
        <v>100</v>
      </c>
      <c r="DG61" s="1">
        <v>0</v>
      </c>
      <c r="DH61" s="30">
        <v>0</v>
      </c>
      <c r="DI61" s="18">
        <v>0</v>
      </c>
      <c r="DJ61" s="18">
        <v>0</v>
      </c>
      <c r="DK61" s="1"/>
      <c r="DL61" s="15">
        <f>AVERAGE(DA61,DD61:DH61,DK61)</f>
        <v>55.833333333333336</v>
      </c>
      <c r="DM61" s="1">
        <v>13.33</v>
      </c>
      <c r="DN61" s="1">
        <v>26.67</v>
      </c>
      <c r="DO61" s="1">
        <f>MAX(DM61:DN61)</f>
        <v>26.67</v>
      </c>
      <c r="DP61" s="30">
        <v>55.56</v>
      </c>
      <c r="DQ61" s="30">
        <v>0</v>
      </c>
      <c r="DR61" s="30">
        <f>MAX(DP61:DQ61)</f>
        <v>55.56</v>
      </c>
      <c r="DS61" s="1">
        <v>55.56</v>
      </c>
      <c r="DT61" s="1">
        <v>0</v>
      </c>
      <c r="DU61" s="1">
        <f>MAX(DS61:DT61)</f>
        <v>55.56</v>
      </c>
      <c r="DV61" s="30">
        <v>0</v>
      </c>
      <c r="DW61" s="30">
        <v>0</v>
      </c>
      <c r="DX61" s="30"/>
      <c r="DY61" s="15">
        <f>AVERAGE(DO61,DR61,DU61,DX61)</f>
        <v>45.930000000000007</v>
      </c>
      <c r="DZ61" s="1">
        <v>13.33</v>
      </c>
      <c r="EA61" s="1">
        <v>0</v>
      </c>
      <c r="EB61" s="1">
        <f>MIN(MAX(DZ61:EA61)+0.2*EH61, 100)</f>
        <v>13.33</v>
      </c>
      <c r="EC61" s="30">
        <v>0</v>
      </c>
      <c r="ED61" s="30">
        <v>0</v>
      </c>
      <c r="EE61" s="30">
        <f>MIN(MAX(EC61:ED61)+0.15*EH61, 100)</f>
        <v>0</v>
      </c>
      <c r="EF61" s="1">
        <v>0</v>
      </c>
      <c r="EG61" s="1">
        <v>0</v>
      </c>
      <c r="EH61" s="1">
        <f>MAX(EF61:EG61)</f>
        <v>0</v>
      </c>
      <c r="EI61" s="15">
        <f>AVERAGE(EB61,EE61,EH61)</f>
        <v>4.4433333333333334</v>
      </c>
      <c r="EJ61" s="3">
        <v>0.25</v>
      </c>
      <c r="EK61" s="3">
        <v>0.2</v>
      </c>
      <c r="EL61" s="3">
        <v>0.25</v>
      </c>
      <c r="EM61" s="3">
        <v>0.3</v>
      </c>
      <c r="EN61" s="25">
        <f>MIN(IF(C61="Yes",AQ61+CZ61,0),100)</f>
        <v>53.5</v>
      </c>
      <c r="EO61" s="25">
        <f>IF(ES61&lt;0,EN61+ES61*-4,EN61)</f>
        <v>53.5</v>
      </c>
      <c r="EP61" s="25">
        <f>MIN(IF(C61="Yes",AQ61+DL61,0), 100)</f>
        <v>57.333333333333336</v>
      </c>
      <c r="EQ61" s="25">
        <f>MIN(IF(C61="Yes",AQ61+DY61,0),100)</f>
        <v>47.430000000000007</v>
      </c>
      <c r="ER61" s="25">
        <f>MIN(IF(C61="Yes",AQ61+EI61,0), 100)</f>
        <v>5.9433333333333334</v>
      </c>
      <c r="ES61" s="26">
        <f>EJ61*EN61+EK61*EP61+EL61*EQ61+EM61*ER61</f>
        <v>38.482166666666672</v>
      </c>
      <c r="ET61" s="26">
        <f>EJ61*EO61+EK61*EP61+EL61*EQ61+EM61*ER61</f>
        <v>38.482166666666672</v>
      </c>
    </row>
    <row r="62" spans="1:150" customFormat="1" x14ac:dyDescent="0.3">
      <c r="A62">
        <v>1402019077</v>
      </c>
      <c r="B62" t="s">
        <v>107</v>
      </c>
      <c r="C62" s="2" t="s">
        <v>108</v>
      </c>
      <c r="D62" s="6"/>
      <c r="E62" s="6"/>
      <c r="F62" s="7"/>
      <c r="G62" s="7">
        <v>1</v>
      </c>
      <c r="H62" s="6"/>
      <c r="I62" s="6">
        <v>1</v>
      </c>
      <c r="J62" s="7"/>
      <c r="K62" s="7"/>
      <c r="L62" s="6"/>
      <c r="M62" s="8"/>
      <c r="N62" s="7"/>
      <c r="O62" s="7"/>
      <c r="P62" s="6"/>
      <c r="Q62" s="8"/>
      <c r="R62" s="7">
        <v>0</v>
      </c>
      <c r="S62" s="7">
        <v>1</v>
      </c>
      <c r="T62" s="6"/>
      <c r="U62" s="6"/>
      <c r="V62" s="7"/>
      <c r="W62" s="7"/>
      <c r="X62" s="6"/>
      <c r="Y62" s="6"/>
      <c r="Z62" s="7"/>
      <c r="AA62" s="7"/>
      <c r="AB62" s="6"/>
      <c r="AC62" s="6"/>
      <c r="AD62" s="7"/>
      <c r="AE62" s="8"/>
      <c r="AF62" s="10">
        <v>14</v>
      </c>
      <c r="AG62" s="10">
        <v>10</v>
      </c>
      <c r="AH62" s="10">
        <f>COUNT(D62:AE62)</f>
        <v>4</v>
      </c>
      <c r="AI62" s="22">
        <f>IF(C62="Yes",(AF62-AH62+(CZ62-50)/AG62)/AF62,0)</f>
        <v>0.90714285714285714</v>
      </c>
      <c r="AJ62" s="11">
        <f>SUM(D62:AE62)</f>
        <v>3</v>
      </c>
      <c r="AK62" s="10">
        <f>MAX(AJ62-AL62-AM62,0)*-1</f>
        <v>0</v>
      </c>
      <c r="AL62" s="10">
        <v>10</v>
      </c>
      <c r="AM62" s="10">
        <v>3</v>
      </c>
      <c r="AN62" s="7">
        <f>AJ62+AK62+AO62</f>
        <v>3</v>
      </c>
      <c r="AO62" s="6"/>
      <c r="AP62" s="3">
        <v>0.5</v>
      </c>
      <c r="AQ62" s="15">
        <f>MIN(AN62,AL62)*AP62</f>
        <v>1.5</v>
      </c>
      <c r="AR62" s="6">
        <v>0</v>
      </c>
      <c r="AS62" s="6">
        <v>0</v>
      </c>
      <c r="AT62" s="6">
        <v>1</v>
      </c>
      <c r="AU62" s="6">
        <v>0</v>
      </c>
      <c r="AV62" s="7"/>
      <c r="AW62" s="7">
        <v>0</v>
      </c>
      <c r="AX62" s="7"/>
      <c r="AY62" s="7">
        <v>0</v>
      </c>
      <c r="AZ62" s="6"/>
      <c r="BA62" s="6">
        <v>0</v>
      </c>
      <c r="BB62" s="6"/>
      <c r="BC62" s="6">
        <v>0</v>
      </c>
      <c r="BD62" s="7"/>
      <c r="BE62" s="7">
        <f>IF(DO62&gt;=70, 5, 0)</f>
        <v>0</v>
      </c>
      <c r="BF62" s="7"/>
      <c r="BG62" s="7"/>
      <c r="BH62" s="7">
        <v>0</v>
      </c>
      <c r="BI62" s="6"/>
      <c r="BJ62" s="6">
        <f>IF(EB62&gt;=70, 6, 0)</f>
        <v>0</v>
      </c>
      <c r="BK62" s="6">
        <v>0</v>
      </c>
      <c r="BL62" s="7">
        <v>0</v>
      </c>
      <c r="BM62" s="7">
        <v>0</v>
      </c>
      <c r="BN62" s="7">
        <v>0</v>
      </c>
      <c r="BO62" s="6"/>
      <c r="BP62" s="6">
        <f>IF(EE62&gt;=70, 6, 0)</f>
        <v>0</v>
      </c>
      <c r="BQ62" s="6">
        <v>0</v>
      </c>
      <c r="BR62" s="7"/>
      <c r="BS62" s="7">
        <v>0</v>
      </c>
      <c r="BT62" s="7">
        <v>0</v>
      </c>
      <c r="BU62" s="6"/>
      <c r="BV62" s="6">
        <v>0</v>
      </c>
      <c r="BW62" s="6">
        <f>IF(DR62&gt;=70, 5, 0)</f>
        <v>0</v>
      </c>
      <c r="BX62" s="6">
        <v>0</v>
      </c>
      <c r="BY62" s="6"/>
      <c r="BZ62" s="6">
        <v>0</v>
      </c>
      <c r="CA62" s="7">
        <v>0</v>
      </c>
      <c r="CB62" s="7">
        <v>0</v>
      </c>
      <c r="CC62" s="7">
        <v>0</v>
      </c>
      <c r="CD62" s="6">
        <v>0</v>
      </c>
      <c r="CE62" s="6">
        <f>IF(DU62&gt;=70, 5, 0)</f>
        <v>0</v>
      </c>
      <c r="CF62" s="6">
        <v>6</v>
      </c>
      <c r="CG62" s="6">
        <v>0</v>
      </c>
      <c r="CH62" s="6"/>
      <c r="CI62" s="6">
        <v>0</v>
      </c>
      <c r="CJ62" s="7"/>
      <c r="CK62" s="7"/>
      <c r="CL62" s="7"/>
      <c r="CM62" s="6"/>
      <c r="CN62" s="6">
        <f>IF(DX62&gt;=70, 5, 0)</f>
        <v>0</v>
      </c>
      <c r="CO62" s="6"/>
      <c r="CP62" s="6"/>
      <c r="CQ62" s="6"/>
      <c r="CR62" s="7"/>
      <c r="CS62" s="7">
        <f>IF(EH62&gt;=70, 6, 0)</f>
        <v>0</v>
      </c>
      <c r="CT62" s="7"/>
      <c r="CU62" s="6">
        <v>20</v>
      </c>
      <c r="CV62" s="7"/>
      <c r="CW62" s="6"/>
      <c r="CX62" s="10">
        <f>SUM(AR62:CW62)</f>
        <v>27</v>
      </c>
      <c r="CY62" s="10">
        <v>50</v>
      </c>
      <c r="CZ62" s="17">
        <f>CX62+CY62</f>
        <v>77</v>
      </c>
      <c r="DA62" s="1">
        <v>65.709999999999994</v>
      </c>
      <c r="DB62" s="18">
        <v>50</v>
      </c>
      <c r="DC62" s="18">
        <v>100</v>
      </c>
      <c r="DD62" s="30">
        <f>AVERAGE(DB62:DC62)</f>
        <v>75</v>
      </c>
      <c r="DE62" s="1">
        <v>0</v>
      </c>
      <c r="DF62" s="30">
        <v>0</v>
      </c>
      <c r="DG62" s="1">
        <v>0</v>
      </c>
      <c r="DH62" s="30">
        <v>0</v>
      </c>
      <c r="DI62" s="18">
        <v>0</v>
      </c>
      <c r="DJ62" s="18">
        <v>0</v>
      </c>
      <c r="DK62" s="1"/>
      <c r="DL62" s="15">
        <f>AVERAGE(DA62,DD62:DH62,DK62)</f>
        <v>23.451666666666664</v>
      </c>
      <c r="DM62" s="1">
        <v>26.67</v>
      </c>
      <c r="DN62" s="1">
        <v>40</v>
      </c>
      <c r="DO62" s="1">
        <f>MAX(DM62:DN62)</f>
        <v>40</v>
      </c>
      <c r="DP62" s="30">
        <v>27.78</v>
      </c>
      <c r="DQ62" s="30">
        <v>0</v>
      </c>
      <c r="DR62" s="30">
        <f>MAX(DP62:DQ62)</f>
        <v>27.78</v>
      </c>
      <c r="DS62" s="1">
        <v>27.78</v>
      </c>
      <c r="DT62" s="1">
        <v>0</v>
      </c>
      <c r="DU62" s="1">
        <f>MAX(DS62:DT62)</f>
        <v>27.78</v>
      </c>
      <c r="DV62" s="30">
        <v>0</v>
      </c>
      <c r="DW62" s="30">
        <v>0</v>
      </c>
      <c r="DX62" s="30"/>
      <c r="DY62" s="15">
        <f>AVERAGE(DO62,DR62,DU62,DX62)</f>
        <v>31.853333333333335</v>
      </c>
      <c r="DZ62" s="1">
        <v>0</v>
      </c>
      <c r="EA62" s="1">
        <v>0</v>
      </c>
      <c r="EB62" s="1">
        <f>MIN(MAX(DZ62:EA62)+0.2*EH62, 100)</f>
        <v>0</v>
      </c>
      <c r="EC62" s="30">
        <v>50</v>
      </c>
      <c r="ED62" s="30">
        <v>0</v>
      </c>
      <c r="EE62" s="30">
        <f>MIN(MAX(EC62:ED62)+0.15*EH62, 100)</f>
        <v>50</v>
      </c>
      <c r="EF62" s="1">
        <v>0</v>
      </c>
      <c r="EG62" s="1">
        <v>0</v>
      </c>
      <c r="EH62" s="1">
        <f>MAX(EF62:EG62)</f>
        <v>0</v>
      </c>
      <c r="EI62" s="15">
        <f>AVERAGE(EB62,EE62,EH62)</f>
        <v>16.666666666666668</v>
      </c>
      <c r="EJ62" s="3">
        <v>0.25</v>
      </c>
      <c r="EK62" s="3">
        <v>0.2</v>
      </c>
      <c r="EL62" s="3">
        <v>0.25</v>
      </c>
      <c r="EM62" s="3">
        <v>0.3</v>
      </c>
      <c r="EN62" s="25">
        <f>MIN(IF(C62="Yes",AQ62+CZ62,0),100)</f>
        <v>78.5</v>
      </c>
      <c r="EO62" s="25">
        <f>IF(ES62&lt;0,EN62+ES62*-4,EN62)</f>
        <v>78.5</v>
      </c>
      <c r="EP62" s="25">
        <f>MIN(IF(C62="Yes",AQ62+DL62,0), 100)</f>
        <v>24.951666666666664</v>
      </c>
      <c r="EQ62" s="25">
        <f>MIN(IF(C62="Yes",AQ62+DY62,0),100)</f>
        <v>33.353333333333339</v>
      </c>
      <c r="ER62" s="25">
        <f>MIN(IF(C62="Yes",AQ62+EI62,0), 100)</f>
        <v>18.166666666666668</v>
      </c>
      <c r="ES62" s="26">
        <f>EJ62*EN62+EK62*EP62+EL62*EQ62+EM62*ER62</f>
        <v>38.403666666666666</v>
      </c>
      <c r="ET62" s="26">
        <f>EJ62*EO62+EK62*EP62+EL62*EQ62+EM62*ER62</f>
        <v>38.403666666666666</v>
      </c>
    </row>
    <row r="63" spans="1:150" customFormat="1" x14ac:dyDescent="0.3">
      <c r="A63">
        <v>1402017125</v>
      </c>
      <c r="B63" t="s">
        <v>105</v>
      </c>
      <c r="C63" s="2" t="s">
        <v>108</v>
      </c>
      <c r="D63" s="6">
        <v>1</v>
      </c>
      <c r="E63" s="6"/>
      <c r="F63" s="7"/>
      <c r="G63" s="7"/>
      <c r="H63" s="6">
        <v>1</v>
      </c>
      <c r="I63" s="6"/>
      <c r="J63" s="7">
        <v>1</v>
      </c>
      <c r="K63" s="7"/>
      <c r="L63" s="6"/>
      <c r="M63" s="8"/>
      <c r="N63" s="7"/>
      <c r="O63" s="7"/>
      <c r="P63" s="6"/>
      <c r="Q63" s="8"/>
      <c r="R63" s="7">
        <v>1</v>
      </c>
      <c r="S63" s="7"/>
      <c r="T63" s="6"/>
      <c r="U63" s="6"/>
      <c r="V63" s="7">
        <v>1</v>
      </c>
      <c r="W63" s="7"/>
      <c r="X63" s="6"/>
      <c r="Y63" s="6"/>
      <c r="Z63" s="7"/>
      <c r="AA63" s="7"/>
      <c r="AB63" s="6"/>
      <c r="AC63" s="6"/>
      <c r="AD63" s="7"/>
      <c r="AE63" s="8"/>
      <c r="AF63" s="10">
        <v>14</v>
      </c>
      <c r="AG63" s="10">
        <v>10</v>
      </c>
      <c r="AH63" s="10">
        <f>COUNT(D63:AE63)</f>
        <v>5</v>
      </c>
      <c r="AI63" s="22">
        <f>IF(C63="Yes",(AF63-AH63+(CZ63-50)/AG63)/AF63,0)</f>
        <v>0.67142857142857149</v>
      </c>
      <c r="AJ63" s="11">
        <f>SUM(D63:AE63)</f>
        <v>5</v>
      </c>
      <c r="AK63" s="10">
        <f>MAX(AJ63-AL63-AM63,0)*-1</f>
        <v>0</v>
      </c>
      <c r="AL63" s="10">
        <v>10</v>
      </c>
      <c r="AM63" s="10">
        <v>3</v>
      </c>
      <c r="AN63" s="7">
        <f>AJ63+AK63+AO63</f>
        <v>5</v>
      </c>
      <c r="AO63" s="6"/>
      <c r="AP63" s="3">
        <v>0.5</v>
      </c>
      <c r="AQ63" s="15">
        <f>MIN(AN63,AL63)*AP63</f>
        <v>2.5</v>
      </c>
      <c r="AR63" s="6">
        <v>0</v>
      </c>
      <c r="AS63" s="6">
        <v>0</v>
      </c>
      <c r="AT63" s="6">
        <v>5</v>
      </c>
      <c r="AU63" s="6">
        <v>0</v>
      </c>
      <c r="AV63" s="7"/>
      <c r="AW63" s="7">
        <v>0</v>
      </c>
      <c r="AX63" s="7"/>
      <c r="AY63" s="7">
        <v>0</v>
      </c>
      <c r="AZ63" s="6"/>
      <c r="BA63" s="6">
        <v>3</v>
      </c>
      <c r="BB63" s="6"/>
      <c r="BC63" s="6">
        <v>-5</v>
      </c>
      <c r="BD63" s="7"/>
      <c r="BE63" s="7">
        <f>IF(DO63&gt;=70, 5, 0)</f>
        <v>0</v>
      </c>
      <c r="BF63" s="7"/>
      <c r="BG63" s="7"/>
      <c r="BH63" s="7">
        <v>0</v>
      </c>
      <c r="BI63" s="6"/>
      <c r="BJ63" s="6">
        <f>IF(EB63&gt;=70, 6, 0)</f>
        <v>0</v>
      </c>
      <c r="BK63" s="6">
        <v>-5</v>
      </c>
      <c r="BL63" s="7">
        <v>0</v>
      </c>
      <c r="BM63" s="7">
        <v>0</v>
      </c>
      <c r="BN63" s="7">
        <v>0</v>
      </c>
      <c r="BO63" s="6"/>
      <c r="BP63" s="6">
        <f>IF(EE63&gt;=70, 6, 0)</f>
        <v>0</v>
      </c>
      <c r="BQ63" s="6">
        <v>0</v>
      </c>
      <c r="BR63" s="7"/>
      <c r="BS63" s="7">
        <v>0</v>
      </c>
      <c r="BT63" s="7">
        <v>0</v>
      </c>
      <c r="BU63" s="6"/>
      <c r="BV63" s="6">
        <v>0</v>
      </c>
      <c r="BW63" s="6">
        <f>IF(DR63&gt;=70, 5, 0)</f>
        <v>0</v>
      </c>
      <c r="BX63" s="6">
        <v>0</v>
      </c>
      <c r="BY63" s="6"/>
      <c r="BZ63" s="6">
        <v>0</v>
      </c>
      <c r="CA63" s="7">
        <v>0</v>
      </c>
      <c r="CB63" s="7">
        <v>0</v>
      </c>
      <c r="CC63" s="7">
        <v>0</v>
      </c>
      <c r="CD63" s="6">
        <v>0</v>
      </c>
      <c r="CE63" s="6">
        <f>IF(DU63&gt;=70, 5, 0)</f>
        <v>0</v>
      </c>
      <c r="CF63" s="6">
        <v>6</v>
      </c>
      <c r="CG63" s="6">
        <v>0</v>
      </c>
      <c r="CH63" s="6"/>
      <c r="CI63" s="6">
        <v>0</v>
      </c>
      <c r="CJ63" s="7"/>
      <c r="CK63" s="7"/>
      <c r="CL63" s="7"/>
      <c r="CM63" s="6"/>
      <c r="CN63" s="6">
        <f>IF(DX63&gt;=70, 5, 0)</f>
        <v>0</v>
      </c>
      <c r="CO63" s="6"/>
      <c r="CP63" s="6"/>
      <c r="CQ63" s="6"/>
      <c r="CR63" s="7"/>
      <c r="CS63" s="7">
        <f>IF(EH63&gt;=70, 6, 0)</f>
        <v>0</v>
      </c>
      <c r="CT63" s="7"/>
      <c r="CU63" s="6"/>
      <c r="CV63" s="7"/>
      <c r="CW63" s="6"/>
      <c r="CX63" s="10">
        <f>SUM(AR63:CW63)</f>
        <v>4</v>
      </c>
      <c r="CY63" s="10">
        <v>50</v>
      </c>
      <c r="CZ63" s="17">
        <f>CX63+CY63</f>
        <v>54</v>
      </c>
      <c r="DA63" s="1">
        <v>71.430000000000007</v>
      </c>
      <c r="DB63" s="18">
        <v>50</v>
      </c>
      <c r="DC63" s="18">
        <v>100</v>
      </c>
      <c r="DD63" s="30">
        <f>AVERAGE(DB63:DC63)</f>
        <v>75</v>
      </c>
      <c r="DE63" s="1">
        <v>0</v>
      </c>
      <c r="DF63" s="30">
        <v>100</v>
      </c>
      <c r="DG63" s="1">
        <v>0</v>
      </c>
      <c r="DH63" s="30">
        <v>0</v>
      </c>
      <c r="DI63" s="18">
        <v>0</v>
      </c>
      <c r="DJ63" s="18">
        <v>0</v>
      </c>
      <c r="DK63" s="1"/>
      <c r="DL63" s="15">
        <f>AVERAGE(DA63,DD63:DH63,DK63)</f>
        <v>41.071666666666665</v>
      </c>
      <c r="DM63" s="1">
        <v>66.67</v>
      </c>
      <c r="DN63" s="1">
        <v>46.67</v>
      </c>
      <c r="DO63" s="1">
        <f>MAX(DM63:DN63)</f>
        <v>66.67</v>
      </c>
      <c r="DP63" s="30">
        <v>16.670000000000002</v>
      </c>
      <c r="DQ63" s="30">
        <v>0</v>
      </c>
      <c r="DR63" s="30">
        <f>MAX(DP63:DQ63)</f>
        <v>16.670000000000002</v>
      </c>
      <c r="DS63" s="1">
        <v>16.670000000000002</v>
      </c>
      <c r="DT63" s="1">
        <v>0</v>
      </c>
      <c r="DU63" s="1">
        <f>MAX(DS63:DT63)</f>
        <v>16.670000000000002</v>
      </c>
      <c r="DV63" s="30">
        <v>0</v>
      </c>
      <c r="DW63" s="30">
        <v>0</v>
      </c>
      <c r="DX63" s="30"/>
      <c r="DY63" s="15">
        <f>AVERAGE(DO63,DR63,DU63,DX63)</f>
        <v>33.336666666666666</v>
      </c>
      <c r="DZ63" s="1">
        <v>6.67</v>
      </c>
      <c r="EA63" s="1">
        <v>0</v>
      </c>
      <c r="EB63" s="1">
        <f>MIN(MAX(DZ63:EA63)+0.2*EH63, 100)</f>
        <v>6.67</v>
      </c>
      <c r="EC63" s="30">
        <v>50</v>
      </c>
      <c r="ED63" s="30">
        <v>0</v>
      </c>
      <c r="EE63" s="30">
        <f>MIN(MAX(EC63:ED63)+0.15*EH63, 100)</f>
        <v>50</v>
      </c>
      <c r="EF63" s="1">
        <v>0</v>
      </c>
      <c r="EG63" s="1">
        <v>0</v>
      </c>
      <c r="EH63" s="1">
        <f>MAX(EF63:EG63)</f>
        <v>0</v>
      </c>
      <c r="EI63" s="15">
        <f>AVERAGE(EB63,EE63,EH63)</f>
        <v>18.89</v>
      </c>
      <c r="EJ63" s="3">
        <v>0.25</v>
      </c>
      <c r="EK63" s="3">
        <v>0.2</v>
      </c>
      <c r="EL63" s="3">
        <v>0.25</v>
      </c>
      <c r="EM63" s="3">
        <v>0.3</v>
      </c>
      <c r="EN63" s="25">
        <f>MIN(IF(C63="Yes",AQ63+CZ63,0),100)</f>
        <v>56.5</v>
      </c>
      <c r="EO63" s="25">
        <f>IF(ES63&lt;0,EN63+ES63*-4,EN63)</f>
        <v>56.5</v>
      </c>
      <c r="EP63" s="25">
        <f>MIN(IF(C63="Yes",AQ63+DL63,0), 100)</f>
        <v>43.571666666666665</v>
      </c>
      <c r="EQ63" s="25">
        <f>MIN(IF(C63="Yes",AQ63+DY63,0),100)</f>
        <v>35.836666666666666</v>
      </c>
      <c r="ER63" s="25">
        <f>MIN(IF(C63="Yes",AQ63+EI63,0), 100)</f>
        <v>21.39</v>
      </c>
      <c r="ES63" s="26">
        <f>EJ63*EN63+EK63*EP63+EL63*EQ63+EM63*ER63</f>
        <v>38.215500000000006</v>
      </c>
      <c r="ET63" s="26">
        <f>EJ63*EO63+EK63*EP63+EL63*EQ63+EM63*ER63</f>
        <v>38.215500000000006</v>
      </c>
    </row>
    <row r="64" spans="1:150" customFormat="1" x14ac:dyDescent="0.3">
      <c r="A64">
        <v>1402018071</v>
      </c>
      <c r="B64" t="s">
        <v>107</v>
      </c>
      <c r="C64" s="2" t="s">
        <v>108</v>
      </c>
      <c r="D64" s="6"/>
      <c r="E64" s="6">
        <v>1</v>
      </c>
      <c r="F64" s="7"/>
      <c r="G64" s="7">
        <v>1</v>
      </c>
      <c r="H64" s="6"/>
      <c r="I64" s="6">
        <v>1</v>
      </c>
      <c r="J64" s="7"/>
      <c r="K64" s="7">
        <v>1</v>
      </c>
      <c r="L64" s="6">
        <v>1</v>
      </c>
      <c r="M64" s="8"/>
      <c r="N64" s="7"/>
      <c r="O64" s="7"/>
      <c r="P64" s="6"/>
      <c r="Q64" s="8"/>
      <c r="R64" s="7"/>
      <c r="S64" s="7"/>
      <c r="T64" s="6"/>
      <c r="U64" s="16"/>
      <c r="V64" s="7"/>
      <c r="W64" s="7"/>
      <c r="X64" s="6"/>
      <c r="Y64" s="6"/>
      <c r="Z64" s="7"/>
      <c r="AA64" s="7"/>
      <c r="AB64" s="6"/>
      <c r="AC64" s="6"/>
      <c r="AD64" s="7"/>
      <c r="AE64" s="8"/>
      <c r="AF64" s="10">
        <v>14</v>
      </c>
      <c r="AG64" s="10">
        <v>10</v>
      </c>
      <c r="AH64" s="10">
        <f>COUNT(D64:AE64)</f>
        <v>5</v>
      </c>
      <c r="AI64" s="22">
        <f>IF(C64="Yes",(AF64-AH64+(CZ64-50)/AG64)/AF64,0)</f>
        <v>0.81428571428571428</v>
      </c>
      <c r="AJ64" s="11">
        <f>SUM(D64:AE64)</f>
        <v>5</v>
      </c>
      <c r="AK64" s="10">
        <f>MAX(AJ64-AL64-AM64,0)*-1</f>
        <v>0</v>
      </c>
      <c r="AL64" s="10">
        <v>10</v>
      </c>
      <c r="AM64" s="10">
        <v>3</v>
      </c>
      <c r="AN64" s="7">
        <f>AJ64+AK64+AO64</f>
        <v>5</v>
      </c>
      <c r="AO64" s="6"/>
      <c r="AP64" s="3">
        <v>0.5</v>
      </c>
      <c r="AQ64" s="15">
        <f>MIN(AN64,AL64)*AP64</f>
        <v>2.5</v>
      </c>
      <c r="AR64" s="6">
        <v>0</v>
      </c>
      <c r="AS64" s="6">
        <v>0</v>
      </c>
      <c r="AT64" s="6">
        <v>0</v>
      </c>
      <c r="AU64" s="6">
        <v>0</v>
      </c>
      <c r="AV64" s="7">
        <v>-5</v>
      </c>
      <c r="AW64" s="7">
        <v>0</v>
      </c>
      <c r="AX64" s="7"/>
      <c r="AY64" s="7">
        <v>0</v>
      </c>
      <c r="AZ64" s="6"/>
      <c r="BA64" s="6">
        <v>3</v>
      </c>
      <c r="BB64" s="6"/>
      <c r="BC64" s="6">
        <v>0</v>
      </c>
      <c r="BD64" s="7"/>
      <c r="BE64" s="7">
        <f>IF(DO64&gt;=70, 5, 0)</f>
        <v>0</v>
      </c>
      <c r="BF64" s="7"/>
      <c r="BG64" s="7"/>
      <c r="BH64" s="7">
        <v>0</v>
      </c>
      <c r="BI64" s="6"/>
      <c r="BJ64" s="6">
        <f>IF(EB64&gt;=70, 6, 0)</f>
        <v>0</v>
      </c>
      <c r="BK64" s="6">
        <v>-5</v>
      </c>
      <c r="BL64" s="7">
        <v>0</v>
      </c>
      <c r="BM64" s="7">
        <v>0</v>
      </c>
      <c r="BN64" s="7">
        <v>0</v>
      </c>
      <c r="BO64" s="6"/>
      <c r="BP64" s="6">
        <f>IF(EE64&gt;=70, 6, 0)</f>
        <v>0</v>
      </c>
      <c r="BQ64" s="6">
        <v>0</v>
      </c>
      <c r="BR64" s="7"/>
      <c r="BS64" s="7">
        <v>0</v>
      </c>
      <c r="BT64" s="7">
        <v>0</v>
      </c>
      <c r="BU64" s="6">
        <v>5</v>
      </c>
      <c r="BV64" s="6">
        <v>0</v>
      </c>
      <c r="BW64" s="6">
        <f>IF(DR64&gt;=70, 5, 0)</f>
        <v>0</v>
      </c>
      <c r="BX64" s="6">
        <v>0</v>
      </c>
      <c r="BY64" s="6"/>
      <c r="BZ64" s="6">
        <v>0</v>
      </c>
      <c r="CA64" s="7">
        <v>0</v>
      </c>
      <c r="CB64" s="7">
        <v>0</v>
      </c>
      <c r="CC64" s="7">
        <v>0</v>
      </c>
      <c r="CD64" s="6">
        <v>0</v>
      </c>
      <c r="CE64" s="6">
        <f>IF(DU64&gt;=70, 5, 0)</f>
        <v>0</v>
      </c>
      <c r="CF64" s="6">
        <v>6</v>
      </c>
      <c r="CG64" s="6">
        <v>0</v>
      </c>
      <c r="CH64" s="6"/>
      <c r="CI64" s="6">
        <v>0</v>
      </c>
      <c r="CJ64" s="7"/>
      <c r="CK64" s="7"/>
      <c r="CL64" s="7"/>
      <c r="CM64" s="6"/>
      <c r="CN64" s="6">
        <f>IF(DX64&gt;=70, 5, 0)</f>
        <v>0</v>
      </c>
      <c r="CO64" s="6"/>
      <c r="CP64" s="6"/>
      <c r="CQ64" s="6"/>
      <c r="CR64" s="7"/>
      <c r="CS64" s="7">
        <f>IF(EH64&gt;=70, 6, 0)</f>
        <v>0</v>
      </c>
      <c r="CT64" s="7"/>
      <c r="CU64" s="6">
        <v>20</v>
      </c>
      <c r="CV64" s="7"/>
      <c r="CW64" s="6"/>
      <c r="CX64" s="10">
        <f>SUM(AR64:CW64)</f>
        <v>24</v>
      </c>
      <c r="CY64" s="10">
        <v>50</v>
      </c>
      <c r="CZ64" s="17">
        <f>CX64+CY64</f>
        <v>74</v>
      </c>
      <c r="DA64" s="1">
        <v>68.569999999999993</v>
      </c>
      <c r="DB64" s="18">
        <v>50</v>
      </c>
      <c r="DC64" s="18">
        <v>100</v>
      </c>
      <c r="DD64" s="30">
        <f>AVERAGE(DB64:DC64)</f>
        <v>75</v>
      </c>
      <c r="DE64" s="1">
        <v>0</v>
      </c>
      <c r="DF64" s="30">
        <v>85</v>
      </c>
      <c r="DG64" s="1">
        <v>0</v>
      </c>
      <c r="DH64" s="30">
        <v>0</v>
      </c>
      <c r="DI64" s="18">
        <v>0</v>
      </c>
      <c r="DJ64" s="18">
        <v>0</v>
      </c>
      <c r="DK64" s="1"/>
      <c r="DL64" s="15">
        <f>AVERAGE(DA64,DD64:DH64,DK64)</f>
        <v>38.094999999999999</v>
      </c>
      <c r="DM64" s="1">
        <v>33.33</v>
      </c>
      <c r="DN64" s="1">
        <v>40</v>
      </c>
      <c r="DO64" s="1">
        <f>MAX(DM64:DN64)</f>
        <v>40</v>
      </c>
      <c r="DP64" s="30">
        <v>16.670000000000002</v>
      </c>
      <c r="DQ64" s="30">
        <v>0</v>
      </c>
      <c r="DR64" s="30">
        <f>MAX(DP64:DQ64)</f>
        <v>16.670000000000002</v>
      </c>
      <c r="DS64" s="1">
        <v>16.670000000000002</v>
      </c>
      <c r="DT64" s="1">
        <v>0</v>
      </c>
      <c r="DU64" s="1">
        <f>MAX(DS64:DT64)</f>
        <v>16.670000000000002</v>
      </c>
      <c r="DV64" s="30">
        <v>0</v>
      </c>
      <c r="DW64" s="30">
        <v>0</v>
      </c>
      <c r="DX64" s="30"/>
      <c r="DY64" s="15">
        <f>AVERAGE(DO64,DR64,DU64,DX64)</f>
        <v>24.446666666666669</v>
      </c>
      <c r="DZ64" s="1">
        <v>33.33</v>
      </c>
      <c r="EA64" s="1">
        <v>0</v>
      </c>
      <c r="EB64" s="1">
        <f>MIN(MAX(DZ64:EA64)+0.2*EH64, 100)</f>
        <v>33.33</v>
      </c>
      <c r="EC64" s="30">
        <v>0</v>
      </c>
      <c r="ED64" s="30">
        <v>0</v>
      </c>
      <c r="EE64" s="30">
        <f>MIN(MAX(EC64:ED64)+0.15*EH64, 100)</f>
        <v>0</v>
      </c>
      <c r="EF64" s="1">
        <v>0</v>
      </c>
      <c r="EG64" s="1">
        <v>0</v>
      </c>
      <c r="EH64" s="1">
        <f>MAX(EF64:EG64)</f>
        <v>0</v>
      </c>
      <c r="EI64" s="15">
        <f>AVERAGE(EB64,EE64,EH64)</f>
        <v>11.11</v>
      </c>
      <c r="EJ64" s="3">
        <v>0.25</v>
      </c>
      <c r="EK64" s="3">
        <v>0.2</v>
      </c>
      <c r="EL64" s="3">
        <v>0.25</v>
      </c>
      <c r="EM64" s="3">
        <v>0.3</v>
      </c>
      <c r="EN64" s="25">
        <f>MIN(IF(C64="Yes",AQ64+CZ64,0),100)</f>
        <v>76.5</v>
      </c>
      <c r="EO64" s="25">
        <f>IF(ES64&lt;0,EN64+ES64*-4,EN64)</f>
        <v>76.5</v>
      </c>
      <c r="EP64" s="25">
        <f>MIN(IF(C64="Yes",AQ64+DL64,0), 100)</f>
        <v>40.594999999999999</v>
      </c>
      <c r="EQ64" s="25">
        <f>MIN(IF(C64="Yes",AQ64+DY64,0),100)</f>
        <v>26.946666666666669</v>
      </c>
      <c r="ER64" s="25">
        <f>MIN(IF(C64="Yes",AQ64+EI64,0), 100)</f>
        <v>13.61</v>
      </c>
      <c r="ES64" s="26">
        <f>EJ64*EN64+EK64*EP64+EL64*EQ64+EM64*ER64</f>
        <v>38.063666666666663</v>
      </c>
      <c r="ET64" s="26">
        <f>EJ64*EO64+EK64*EP64+EL64*EQ64+EM64*ER64</f>
        <v>38.063666666666663</v>
      </c>
    </row>
    <row r="65" spans="1:150" customFormat="1" x14ac:dyDescent="0.3">
      <c r="A65">
        <v>1402019005</v>
      </c>
      <c r="B65" t="s">
        <v>106</v>
      </c>
      <c r="C65" s="2" t="s">
        <v>108</v>
      </c>
      <c r="D65" s="6"/>
      <c r="E65" s="6"/>
      <c r="F65" s="7">
        <v>1</v>
      </c>
      <c r="G65" s="7"/>
      <c r="H65" s="6">
        <v>1</v>
      </c>
      <c r="I65" s="6"/>
      <c r="J65" s="7">
        <v>1</v>
      </c>
      <c r="K65" s="7"/>
      <c r="L65" s="6"/>
      <c r="M65" s="8"/>
      <c r="N65" s="7"/>
      <c r="O65" s="7"/>
      <c r="P65" s="6"/>
      <c r="Q65" s="8"/>
      <c r="R65" s="7">
        <v>0</v>
      </c>
      <c r="S65" s="7">
        <v>1</v>
      </c>
      <c r="T65" s="6">
        <v>1</v>
      </c>
      <c r="U65" s="16"/>
      <c r="V65" s="7">
        <v>1</v>
      </c>
      <c r="W65" s="7"/>
      <c r="X65" s="6"/>
      <c r="Y65" s="6"/>
      <c r="Z65" s="7"/>
      <c r="AA65" s="7"/>
      <c r="AB65" s="6"/>
      <c r="AC65" s="6"/>
      <c r="AD65" s="7"/>
      <c r="AE65" s="8"/>
      <c r="AF65" s="10">
        <v>14</v>
      </c>
      <c r="AG65" s="10">
        <v>10</v>
      </c>
      <c r="AH65" s="10">
        <f>COUNT(D65:AE65)</f>
        <v>7</v>
      </c>
      <c r="AI65" s="22">
        <f>IF(C65="Yes",(AF65-AH65+(CZ65-50)/AG65)/AF65,0)</f>
        <v>0.6071428571428571</v>
      </c>
      <c r="AJ65" s="11">
        <f>SUM(D65:AE65)</f>
        <v>6</v>
      </c>
      <c r="AK65" s="10">
        <f>MAX(AJ65-AL65-AM65,0)*-1</f>
        <v>0</v>
      </c>
      <c r="AL65" s="10">
        <v>10</v>
      </c>
      <c r="AM65" s="10">
        <v>3</v>
      </c>
      <c r="AN65" s="7">
        <f>AJ65+AK65+AO65</f>
        <v>6</v>
      </c>
      <c r="AO65" s="6"/>
      <c r="AP65" s="3">
        <v>0.5</v>
      </c>
      <c r="AQ65" s="15">
        <f>MIN(AN65,AL65)*AP65</f>
        <v>3</v>
      </c>
      <c r="AR65" s="6">
        <v>0</v>
      </c>
      <c r="AS65" s="6">
        <v>0</v>
      </c>
      <c r="AT65" s="6">
        <v>7</v>
      </c>
      <c r="AU65" s="6">
        <v>0</v>
      </c>
      <c r="AV65" s="7"/>
      <c r="AW65" s="7">
        <v>0</v>
      </c>
      <c r="AX65" s="7"/>
      <c r="AY65" s="7">
        <v>0</v>
      </c>
      <c r="AZ65" s="6"/>
      <c r="BA65" s="6">
        <v>0</v>
      </c>
      <c r="BB65" s="6"/>
      <c r="BC65" s="6">
        <v>0</v>
      </c>
      <c r="BD65" s="7"/>
      <c r="BE65" s="7">
        <f>IF(DO65&gt;=70, 5, 0)</f>
        <v>0</v>
      </c>
      <c r="BF65" s="7"/>
      <c r="BG65" s="7"/>
      <c r="BH65" s="7">
        <v>0</v>
      </c>
      <c r="BI65" s="6"/>
      <c r="BJ65" s="6">
        <f>IF(EB65&gt;=70, 6, 0)</f>
        <v>0</v>
      </c>
      <c r="BK65" s="6">
        <v>0</v>
      </c>
      <c r="BL65" s="7">
        <v>0</v>
      </c>
      <c r="BM65" s="7">
        <v>-5</v>
      </c>
      <c r="BN65" s="7">
        <v>0</v>
      </c>
      <c r="BO65" s="6">
        <v>2</v>
      </c>
      <c r="BP65" s="6">
        <f>IF(EE65&gt;=70, 6, 0)</f>
        <v>0</v>
      </c>
      <c r="BQ65" s="6">
        <v>0</v>
      </c>
      <c r="BR65" s="7"/>
      <c r="BS65" s="7">
        <v>0</v>
      </c>
      <c r="BT65" s="7">
        <v>0</v>
      </c>
      <c r="BU65" s="6">
        <v>5</v>
      </c>
      <c r="BV65" s="6">
        <v>0</v>
      </c>
      <c r="BW65" s="6">
        <f>IF(DR65&gt;=70, 5, 0)</f>
        <v>0</v>
      </c>
      <c r="BX65" s="6">
        <v>0</v>
      </c>
      <c r="BY65" s="6"/>
      <c r="BZ65" s="6">
        <v>0</v>
      </c>
      <c r="CA65" s="7">
        <v>0</v>
      </c>
      <c r="CB65" s="7">
        <v>0</v>
      </c>
      <c r="CC65" s="7">
        <v>0</v>
      </c>
      <c r="CD65" s="6">
        <v>0</v>
      </c>
      <c r="CE65" s="6">
        <f>IF(DU65&gt;=70, 5, 0)</f>
        <v>0</v>
      </c>
      <c r="CF65" s="6">
        <v>6</v>
      </c>
      <c r="CG65" s="6">
        <v>0</v>
      </c>
      <c r="CH65" s="6"/>
      <c r="CI65" s="6">
        <v>0</v>
      </c>
      <c r="CJ65" s="7"/>
      <c r="CK65" s="7"/>
      <c r="CL65" s="7"/>
      <c r="CM65" s="6"/>
      <c r="CN65" s="6">
        <f>IF(DX65&gt;=70, 5, 0)</f>
        <v>0</v>
      </c>
      <c r="CO65" s="6"/>
      <c r="CP65" s="6"/>
      <c r="CQ65" s="6"/>
      <c r="CR65" s="7"/>
      <c r="CS65" s="7">
        <f>IF(EH65&gt;=70, 6, 0)</f>
        <v>0</v>
      </c>
      <c r="CT65" s="7"/>
      <c r="CU65" s="6"/>
      <c r="CV65" s="7"/>
      <c r="CW65" s="6"/>
      <c r="CX65" s="10">
        <f>SUM(AR65:CW65)</f>
        <v>15</v>
      </c>
      <c r="CY65" s="10">
        <v>50</v>
      </c>
      <c r="CZ65" s="17">
        <f>CX65+CY65</f>
        <v>65</v>
      </c>
      <c r="DA65" s="1">
        <v>82.86</v>
      </c>
      <c r="DB65" s="18">
        <v>50</v>
      </c>
      <c r="DC65" s="18">
        <v>100</v>
      </c>
      <c r="DD65" s="30">
        <f>AVERAGE(DB65:DC65)</f>
        <v>75</v>
      </c>
      <c r="DE65" s="1">
        <v>0</v>
      </c>
      <c r="DF65" s="30">
        <v>65</v>
      </c>
      <c r="DG65" s="1">
        <v>0</v>
      </c>
      <c r="DH65" s="30">
        <v>0</v>
      </c>
      <c r="DI65" s="18">
        <v>0</v>
      </c>
      <c r="DJ65" s="18">
        <v>0</v>
      </c>
      <c r="DK65" s="1"/>
      <c r="DL65" s="15">
        <f>AVERAGE(DA65,DD65:DH65,DK65)</f>
        <v>37.143333333333338</v>
      </c>
      <c r="DM65" s="1">
        <v>53.33</v>
      </c>
      <c r="DN65" s="1">
        <v>60</v>
      </c>
      <c r="DO65" s="1">
        <f>MAX(DM65:DN65)</f>
        <v>60</v>
      </c>
      <c r="DP65" s="30">
        <v>27.78</v>
      </c>
      <c r="DQ65" s="30">
        <v>0</v>
      </c>
      <c r="DR65" s="30">
        <f>MAX(DP65:DQ65)</f>
        <v>27.78</v>
      </c>
      <c r="DS65" s="1">
        <v>27.78</v>
      </c>
      <c r="DT65" s="1">
        <v>0</v>
      </c>
      <c r="DU65" s="1">
        <f>MAX(DS65:DT65)</f>
        <v>27.78</v>
      </c>
      <c r="DV65" s="30">
        <v>0</v>
      </c>
      <c r="DW65" s="30">
        <v>0</v>
      </c>
      <c r="DX65" s="30"/>
      <c r="DY65" s="15">
        <f>AVERAGE(DO65,DR65,DU65,DX65)</f>
        <v>38.520000000000003</v>
      </c>
      <c r="DZ65" s="1">
        <v>6.67</v>
      </c>
      <c r="EA65" s="1">
        <v>0</v>
      </c>
      <c r="EB65" s="1">
        <f>MIN(MAX(DZ65:EA65)+0.2*EH65, 100)</f>
        <v>6.67</v>
      </c>
      <c r="EC65" s="30">
        <v>8.33</v>
      </c>
      <c r="ED65" s="30">
        <v>0</v>
      </c>
      <c r="EE65" s="30">
        <f>MIN(MAX(EC65:ED65)+0.15*EH65, 100)</f>
        <v>8.33</v>
      </c>
      <c r="EF65" s="1">
        <v>0</v>
      </c>
      <c r="EG65" s="1">
        <v>0</v>
      </c>
      <c r="EH65" s="1">
        <f>MAX(EF65:EG65)</f>
        <v>0</v>
      </c>
      <c r="EI65" s="15">
        <f>AVERAGE(EB65,EE65,EH65)</f>
        <v>5</v>
      </c>
      <c r="EJ65" s="3">
        <v>0.25</v>
      </c>
      <c r="EK65" s="3">
        <v>0.2</v>
      </c>
      <c r="EL65" s="3">
        <v>0.25</v>
      </c>
      <c r="EM65" s="3">
        <v>0.3</v>
      </c>
      <c r="EN65" s="25">
        <f>MIN(IF(C65="Yes",AQ65+CZ65,0),100)</f>
        <v>68</v>
      </c>
      <c r="EO65" s="25">
        <f>IF(ES65&lt;0,EN65+ES65*-4,EN65)</f>
        <v>68</v>
      </c>
      <c r="EP65" s="25">
        <f>MIN(IF(C65="Yes",AQ65+DL65,0), 100)</f>
        <v>40.143333333333338</v>
      </c>
      <c r="EQ65" s="25">
        <f>MIN(IF(C65="Yes",AQ65+DY65,0),100)</f>
        <v>41.52</v>
      </c>
      <c r="ER65" s="25">
        <f>MIN(IF(C65="Yes",AQ65+EI65,0), 100)</f>
        <v>8</v>
      </c>
      <c r="ES65" s="26">
        <f>EJ65*EN65+EK65*EP65+EL65*EQ65+EM65*ER65</f>
        <v>37.808666666666667</v>
      </c>
      <c r="ET65" s="26">
        <f>EJ65*EO65+EK65*EP65+EL65*EQ65+EM65*ER65</f>
        <v>37.808666666666667</v>
      </c>
    </row>
    <row r="66" spans="1:150" customFormat="1" x14ac:dyDescent="0.3">
      <c r="A66">
        <v>1402019069</v>
      </c>
      <c r="B66" t="s">
        <v>107</v>
      </c>
      <c r="C66" s="2" t="s">
        <v>108</v>
      </c>
      <c r="D66" s="6">
        <v>1</v>
      </c>
      <c r="E66" s="6">
        <v>1</v>
      </c>
      <c r="F66" s="7"/>
      <c r="G66" s="7"/>
      <c r="H66" s="6">
        <v>1</v>
      </c>
      <c r="I66" s="6">
        <v>1</v>
      </c>
      <c r="J66" s="7">
        <v>1</v>
      </c>
      <c r="K66" s="7">
        <v>1</v>
      </c>
      <c r="L66" s="6"/>
      <c r="M66" s="8"/>
      <c r="N66" s="7"/>
      <c r="O66" s="7"/>
      <c r="P66" s="6"/>
      <c r="Q66" s="8"/>
      <c r="R66" s="7"/>
      <c r="S66" s="7">
        <v>1</v>
      </c>
      <c r="T66" s="6"/>
      <c r="U66" s="6"/>
      <c r="V66" s="7"/>
      <c r="W66" s="7"/>
      <c r="X66" s="6">
        <v>1</v>
      </c>
      <c r="Y66" s="6"/>
      <c r="Z66" s="7"/>
      <c r="AA66" s="7"/>
      <c r="AB66" s="6"/>
      <c r="AC66" s="6"/>
      <c r="AD66" s="7"/>
      <c r="AE66" s="8"/>
      <c r="AF66" s="10">
        <v>14</v>
      </c>
      <c r="AG66" s="10">
        <v>10</v>
      </c>
      <c r="AH66" s="10">
        <f>COUNT(D66:AE66)</f>
        <v>8</v>
      </c>
      <c r="AI66" s="22">
        <f>IF(C66="Yes",(AF66-AH66+(CZ66-50)/AG66)/AF66,0)</f>
        <v>0.47142857142857142</v>
      </c>
      <c r="AJ66" s="11">
        <f>SUM(D66:AE66)</f>
        <v>8</v>
      </c>
      <c r="AK66" s="10">
        <f>MAX(AJ66-AL66-AM66,0)*-1</f>
        <v>0</v>
      </c>
      <c r="AL66" s="10">
        <v>10</v>
      </c>
      <c r="AM66" s="10">
        <v>3</v>
      </c>
      <c r="AN66" s="7">
        <f>AJ66+AK66+AO66</f>
        <v>8</v>
      </c>
      <c r="AO66" s="6"/>
      <c r="AP66" s="3">
        <v>0.5</v>
      </c>
      <c r="AQ66" s="15">
        <f>MIN(AN66,AL66)*AP66</f>
        <v>4</v>
      </c>
      <c r="AR66" s="6">
        <v>0</v>
      </c>
      <c r="AS66" s="6">
        <v>0</v>
      </c>
      <c r="AT66" s="6">
        <v>2</v>
      </c>
      <c r="AU66" s="6">
        <v>0</v>
      </c>
      <c r="AV66" s="7"/>
      <c r="AW66" s="7">
        <v>0</v>
      </c>
      <c r="AX66" s="7"/>
      <c r="AY66" s="7">
        <v>-5</v>
      </c>
      <c r="AZ66" s="6"/>
      <c r="BA66" s="6">
        <v>3</v>
      </c>
      <c r="BB66" s="6"/>
      <c r="BC66" s="6">
        <v>0</v>
      </c>
      <c r="BD66" s="7"/>
      <c r="BE66" s="7">
        <f>IF(DO66&gt;=70, 5, 0)</f>
        <v>5</v>
      </c>
      <c r="BF66" s="7"/>
      <c r="BG66" s="7"/>
      <c r="BH66" s="7">
        <v>0</v>
      </c>
      <c r="BI66" s="6"/>
      <c r="BJ66" s="6">
        <f>IF(EB66&gt;=70, 6, 0)</f>
        <v>0</v>
      </c>
      <c r="BK66" s="6">
        <v>-5</v>
      </c>
      <c r="BL66" s="7">
        <v>0</v>
      </c>
      <c r="BM66" s="7">
        <v>-5</v>
      </c>
      <c r="BN66" s="7">
        <v>0</v>
      </c>
      <c r="BO66" s="6"/>
      <c r="BP66" s="6">
        <f>IF(EE66&gt;=70, 6, 0)</f>
        <v>0</v>
      </c>
      <c r="BQ66" s="6">
        <v>-5</v>
      </c>
      <c r="BR66" s="7"/>
      <c r="BS66" s="7">
        <v>0</v>
      </c>
      <c r="BT66" s="7">
        <v>0</v>
      </c>
      <c r="BU66" s="6"/>
      <c r="BV66" s="6">
        <v>0</v>
      </c>
      <c r="BW66" s="6">
        <f>IF(DR66&gt;=70, 5, 0)</f>
        <v>0</v>
      </c>
      <c r="BX66" s="6">
        <v>0</v>
      </c>
      <c r="BY66" s="6"/>
      <c r="BZ66" s="6">
        <v>-5</v>
      </c>
      <c r="CA66" s="7">
        <v>0</v>
      </c>
      <c r="CB66" s="7">
        <v>0</v>
      </c>
      <c r="CC66" s="7">
        <v>-5</v>
      </c>
      <c r="CD66" s="6">
        <v>0</v>
      </c>
      <c r="CE66" s="6">
        <f>IF(DU66&gt;=70, 5, 0)</f>
        <v>0</v>
      </c>
      <c r="CF66" s="6">
        <v>6</v>
      </c>
      <c r="CG66" s="6">
        <v>0</v>
      </c>
      <c r="CH66" s="6"/>
      <c r="CI66" s="6">
        <v>0</v>
      </c>
      <c r="CJ66" s="7"/>
      <c r="CK66" s="7"/>
      <c r="CL66" s="7"/>
      <c r="CM66" s="6"/>
      <c r="CN66" s="6">
        <f>IF(DX66&gt;=70, 5, 0)</f>
        <v>0</v>
      </c>
      <c r="CO66" s="6"/>
      <c r="CP66" s="6"/>
      <c r="CQ66" s="6"/>
      <c r="CR66" s="7"/>
      <c r="CS66" s="7">
        <f>IF(EH66&gt;=70, 6, 0)</f>
        <v>0</v>
      </c>
      <c r="CT66" s="7"/>
      <c r="CU66" s="6">
        <v>20</v>
      </c>
      <c r="CV66" s="7"/>
      <c r="CW66" s="6"/>
      <c r="CX66" s="10">
        <f>SUM(AR66:CW66)</f>
        <v>6</v>
      </c>
      <c r="CY66" s="10">
        <v>50</v>
      </c>
      <c r="CZ66" s="17">
        <f>CX66+CY66</f>
        <v>56</v>
      </c>
      <c r="DA66" s="1">
        <v>71.430000000000007</v>
      </c>
      <c r="DB66" s="18">
        <v>100</v>
      </c>
      <c r="DC66" s="18">
        <v>100</v>
      </c>
      <c r="DD66" s="30">
        <f>AVERAGE(DB66:DC66)</f>
        <v>100</v>
      </c>
      <c r="DE66" s="1">
        <v>0</v>
      </c>
      <c r="DF66" s="30">
        <v>0</v>
      </c>
      <c r="DG66" s="1">
        <v>0</v>
      </c>
      <c r="DH66" s="30">
        <v>0</v>
      </c>
      <c r="DI66" s="18">
        <v>0</v>
      </c>
      <c r="DJ66" s="18">
        <v>0</v>
      </c>
      <c r="DK66" s="1"/>
      <c r="DL66" s="15">
        <f>AVERAGE(DA66,DD66:DH66,DK66)</f>
        <v>28.571666666666669</v>
      </c>
      <c r="DM66" s="1">
        <v>33.33</v>
      </c>
      <c r="DN66" s="1">
        <v>100</v>
      </c>
      <c r="DO66" s="1">
        <f>MAX(DM66:DN66)</f>
        <v>100</v>
      </c>
      <c r="DP66" s="30">
        <v>33.33</v>
      </c>
      <c r="DQ66" s="30">
        <v>0</v>
      </c>
      <c r="DR66" s="30">
        <f>MAX(DP66:DQ66)</f>
        <v>33.33</v>
      </c>
      <c r="DS66" s="1">
        <v>33.33</v>
      </c>
      <c r="DT66" s="1">
        <v>0</v>
      </c>
      <c r="DU66" s="1">
        <f>MAX(DS66:DT66)</f>
        <v>33.33</v>
      </c>
      <c r="DV66" s="30">
        <v>0</v>
      </c>
      <c r="DW66" s="30">
        <v>0</v>
      </c>
      <c r="DX66" s="30"/>
      <c r="DY66" s="15">
        <f>AVERAGE(DO66,DR66,DU66,DX66)</f>
        <v>55.55333333333332</v>
      </c>
      <c r="DZ66" s="1">
        <v>0</v>
      </c>
      <c r="EA66" s="1">
        <v>0</v>
      </c>
      <c r="EB66" s="1">
        <f>MIN(MAX(DZ66:EA66)+0.2*EH66, 100)</f>
        <v>0</v>
      </c>
      <c r="EC66" s="30">
        <v>0</v>
      </c>
      <c r="ED66" s="30">
        <v>0</v>
      </c>
      <c r="EE66" s="30">
        <f>MIN(MAX(EC66:ED66)+0.15*EH66, 100)</f>
        <v>0</v>
      </c>
      <c r="EF66" s="1">
        <v>0</v>
      </c>
      <c r="EG66" s="1">
        <v>0</v>
      </c>
      <c r="EH66" s="1">
        <f>MAX(EF66:EG66)</f>
        <v>0</v>
      </c>
      <c r="EI66" s="15">
        <f>AVERAGE(EB66,EE66,EH66)</f>
        <v>0</v>
      </c>
      <c r="EJ66" s="3">
        <v>0.25</v>
      </c>
      <c r="EK66" s="3">
        <v>0.2</v>
      </c>
      <c r="EL66" s="3">
        <v>0.25</v>
      </c>
      <c r="EM66" s="3">
        <v>0.3</v>
      </c>
      <c r="EN66" s="25">
        <f>MIN(IF(C66="Yes",AQ66+CZ66,0),100)</f>
        <v>60</v>
      </c>
      <c r="EO66" s="25">
        <f>IF(ES66&lt;0,EN66+ES66*-4,EN66)</f>
        <v>60</v>
      </c>
      <c r="EP66" s="25">
        <f>MIN(IF(C66="Yes",AQ66+DL66,0), 100)</f>
        <v>32.571666666666673</v>
      </c>
      <c r="EQ66" s="25">
        <f>MIN(IF(C66="Yes",AQ66+DY66,0),100)</f>
        <v>59.55333333333332</v>
      </c>
      <c r="ER66" s="25">
        <f>MIN(IF(C66="Yes",AQ66+EI66,0), 100)</f>
        <v>4</v>
      </c>
      <c r="ES66" s="26">
        <f>EJ66*EN66+EK66*EP66+EL66*EQ66+EM66*ER66</f>
        <v>37.602666666666664</v>
      </c>
      <c r="ET66" s="26">
        <f>EJ66*EO66+EK66*EP66+EL66*EQ66+EM66*ER66</f>
        <v>37.602666666666664</v>
      </c>
    </row>
    <row r="67" spans="1:150" customFormat="1" x14ac:dyDescent="0.3">
      <c r="A67">
        <v>1402019110</v>
      </c>
      <c r="B67" t="s">
        <v>105</v>
      </c>
      <c r="C67" s="2" t="s">
        <v>108</v>
      </c>
      <c r="D67" s="6"/>
      <c r="E67" s="6">
        <v>1</v>
      </c>
      <c r="F67" s="7">
        <v>1</v>
      </c>
      <c r="G67" s="7">
        <v>1</v>
      </c>
      <c r="H67" s="6"/>
      <c r="I67" s="6"/>
      <c r="J67" s="7"/>
      <c r="K67" s="7"/>
      <c r="L67" s="6"/>
      <c r="M67" s="8"/>
      <c r="N67" s="7"/>
      <c r="O67" s="7"/>
      <c r="P67" s="6"/>
      <c r="Q67" s="8"/>
      <c r="R67" s="7"/>
      <c r="S67" s="7"/>
      <c r="T67" s="6"/>
      <c r="U67" s="16"/>
      <c r="V67" s="7"/>
      <c r="W67" s="7"/>
      <c r="X67" s="6"/>
      <c r="Y67" s="6"/>
      <c r="Z67" s="7"/>
      <c r="AA67" s="7"/>
      <c r="AB67" s="6"/>
      <c r="AC67" s="6"/>
      <c r="AD67" s="7"/>
      <c r="AE67" s="8"/>
      <c r="AF67" s="10">
        <v>14</v>
      </c>
      <c r="AG67" s="10">
        <v>10</v>
      </c>
      <c r="AH67" s="10">
        <f>COUNT(D67:AE67)</f>
        <v>3</v>
      </c>
      <c r="AI67" s="22">
        <f>IF(C67="Yes",(AF67-AH67+(CZ67-50)/AG67)/AF67,0)</f>
        <v>0.87142857142857133</v>
      </c>
      <c r="AJ67" s="11">
        <f>SUM(D67:AE67)</f>
        <v>3</v>
      </c>
      <c r="AK67" s="10">
        <f>MAX(AJ67-AL67-AM67,0)*-1</f>
        <v>0</v>
      </c>
      <c r="AL67" s="10">
        <v>10</v>
      </c>
      <c r="AM67" s="10">
        <v>3</v>
      </c>
      <c r="AN67" s="7">
        <f>AJ67+AK67+AO67</f>
        <v>3</v>
      </c>
      <c r="AO67" s="6"/>
      <c r="AP67" s="3">
        <v>0.5</v>
      </c>
      <c r="AQ67" s="15">
        <f>MIN(AN67,AL67)*AP67</f>
        <v>1.5</v>
      </c>
      <c r="AR67" s="6">
        <v>0</v>
      </c>
      <c r="AS67" s="6">
        <v>0</v>
      </c>
      <c r="AT67" s="6">
        <v>4</v>
      </c>
      <c r="AU67" s="6">
        <v>0</v>
      </c>
      <c r="AV67" s="7"/>
      <c r="AW67" s="7">
        <v>0</v>
      </c>
      <c r="AX67" s="7"/>
      <c r="AY67" s="7">
        <v>0</v>
      </c>
      <c r="AZ67" s="6"/>
      <c r="BA67" s="6">
        <v>0</v>
      </c>
      <c r="BB67" s="6"/>
      <c r="BC67" s="6">
        <v>0</v>
      </c>
      <c r="BD67" s="7"/>
      <c r="BE67" s="7">
        <f>IF(DO67&gt;=70, 5, 0)</f>
        <v>0</v>
      </c>
      <c r="BF67" s="7"/>
      <c r="BG67" s="7"/>
      <c r="BH67" s="7">
        <v>0</v>
      </c>
      <c r="BI67" s="6"/>
      <c r="BJ67" s="6">
        <f>IF(EB67&gt;=70, 6, 0)</f>
        <v>0</v>
      </c>
      <c r="BK67" s="6">
        <v>-5</v>
      </c>
      <c r="BL67" s="7">
        <v>0</v>
      </c>
      <c r="BM67" s="7">
        <v>0</v>
      </c>
      <c r="BN67" s="7">
        <v>0</v>
      </c>
      <c r="BO67" s="6">
        <v>2</v>
      </c>
      <c r="BP67" s="6">
        <f>IF(EE67&gt;=70, 6, 0)</f>
        <v>0</v>
      </c>
      <c r="BQ67" s="6">
        <v>0</v>
      </c>
      <c r="BR67" s="7"/>
      <c r="BS67" s="7">
        <v>0</v>
      </c>
      <c r="BT67" s="7">
        <v>0</v>
      </c>
      <c r="BU67" s="6">
        <v>5</v>
      </c>
      <c r="BV67" s="6">
        <v>0</v>
      </c>
      <c r="BW67" s="6">
        <f>IF(DR67&gt;=70, 5, 0)</f>
        <v>0</v>
      </c>
      <c r="BX67" s="6">
        <v>0</v>
      </c>
      <c r="BY67" s="6"/>
      <c r="BZ67" s="6">
        <v>0</v>
      </c>
      <c r="CA67" s="7">
        <v>0</v>
      </c>
      <c r="CB67" s="7">
        <v>0</v>
      </c>
      <c r="CC67" s="7">
        <v>0</v>
      </c>
      <c r="CD67" s="6">
        <v>0</v>
      </c>
      <c r="CE67" s="6">
        <f>IF(DU67&gt;=70, 5, 0)</f>
        <v>0</v>
      </c>
      <c r="CF67" s="6">
        <v>6</v>
      </c>
      <c r="CG67" s="6">
        <v>0</v>
      </c>
      <c r="CH67" s="6"/>
      <c r="CI67" s="6">
        <v>0</v>
      </c>
      <c r="CJ67" s="7"/>
      <c r="CK67" s="7"/>
      <c r="CL67" s="7"/>
      <c r="CM67" s="6"/>
      <c r="CN67" s="6">
        <f>IF(DX67&gt;=70, 5, 0)</f>
        <v>0</v>
      </c>
      <c r="CO67" s="6"/>
      <c r="CP67" s="6"/>
      <c r="CQ67" s="6"/>
      <c r="CR67" s="7"/>
      <c r="CS67" s="7">
        <f>IF(EH67&gt;=70, 6, 0)</f>
        <v>0</v>
      </c>
      <c r="CT67" s="7"/>
      <c r="CU67" s="6"/>
      <c r="CV67" s="7"/>
      <c r="CW67" s="6"/>
      <c r="CX67" s="10">
        <f>SUM(AR67:CW67)</f>
        <v>12</v>
      </c>
      <c r="CY67" s="10">
        <v>50</v>
      </c>
      <c r="CZ67" s="17">
        <f>CX67+CY67</f>
        <v>62</v>
      </c>
      <c r="DA67" s="1">
        <v>71.430000000000007</v>
      </c>
      <c r="DB67" s="18">
        <v>75</v>
      </c>
      <c r="DC67" s="18">
        <v>0</v>
      </c>
      <c r="DD67" s="30">
        <f>AVERAGE(DB67:DC67)</f>
        <v>37.5</v>
      </c>
      <c r="DE67" s="1">
        <v>0</v>
      </c>
      <c r="DF67" s="30">
        <v>15</v>
      </c>
      <c r="DG67" s="1">
        <v>0</v>
      </c>
      <c r="DH67" s="30">
        <v>0</v>
      </c>
      <c r="DI67" s="18">
        <v>0</v>
      </c>
      <c r="DJ67" s="18">
        <v>0</v>
      </c>
      <c r="DK67" s="1"/>
      <c r="DL67" s="15">
        <f>AVERAGE(DA67,DD67:DH67,DK67)</f>
        <v>20.655000000000001</v>
      </c>
      <c r="DM67" s="1">
        <v>33.33</v>
      </c>
      <c r="DN67" s="1">
        <v>66.67</v>
      </c>
      <c r="DO67" s="1">
        <f>MAX(DM67:DN67)</f>
        <v>66.67</v>
      </c>
      <c r="DP67" s="30">
        <v>22.22</v>
      </c>
      <c r="DQ67" s="30">
        <v>0</v>
      </c>
      <c r="DR67" s="30">
        <f>MAX(DP67:DQ67)</f>
        <v>22.22</v>
      </c>
      <c r="DS67" s="1">
        <v>22.22</v>
      </c>
      <c r="DT67" s="1">
        <v>0</v>
      </c>
      <c r="DU67" s="1">
        <f>MAX(DS67:DT67)</f>
        <v>22.22</v>
      </c>
      <c r="DV67" s="30">
        <v>0</v>
      </c>
      <c r="DW67" s="30">
        <v>0</v>
      </c>
      <c r="DX67" s="30"/>
      <c r="DY67" s="15">
        <f>AVERAGE(DO67,DR67,DU67,DX67)</f>
        <v>37.036666666666669</v>
      </c>
      <c r="DZ67" s="1">
        <v>13.33</v>
      </c>
      <c r="EA67" s="1">
        <v>0</v>
      </c>
      <c r="EB67" s="1">
        <f>MIN(MAX(DZ67:EA67)+0.2*EH67, 100)</f>
        <v>13.33</v>
      </c>
      <c r="EC67" s="30">
        <v>58.33</v>
      </c>
      <c r="ED67" s="30">
        <v>0</v>
      </c>
      <c r="EE67" s="30">
        <f>MIN(MAX(EC67:ED67)+0.15*EH67, 100)</f>
        <v>58.33</v>
      </c>
      <c r="EF67" s="1">
        <v>0</v>
      </c>
      <c r="EG67" s="1">
        <v>0</v>
      </c>
      <c r="EH67" s="1">
        <f>MAX(EF67:EG67)</f>
        <v>0</v>
      </c>
      <c r="EI67" s="15">
        <f>AVERAGE(EB67,EE67,EH67)</f>
        <v>23.886666666666667</v>
      </c>
      <c r="EJ67" s="3">
        <v>0.25</v>
      </c>
      <c r="EK67" s="3">
        <v>0.2</v>
      </c>
      <c r="EL67" s="3">
        <v>0.25</v>
      </c>
      <c r="EM67" s="3">
        <v>0.3</v>
      </c>
      <c r="EN67" s="25">
        <f>MIN(IF(C67="Yes",AQ67+CZ67,0),100)</f>
        <v>63.5</v>
      </c>
      <c r="EO67" s="25">
        <f>IF(ES67&lt;0,EN67+ES67*-4,EN67)</f>
        <v>63.5</v>
      </c>
      <c r="EP67" s="25">
        <f>MIN(IF(C67="Yes",AQ67+DL67,0), 100)</f>
        <v>22.155000000000001</v>
      </c>
      <c r="EQ67" s="25">
        <f>MIN(IF(C67="Yes",AQ67+DY67,0),100)</f>
        <v>38.536666666666669</v>
      </c>
      <c r="ER67" s="25">
        <f>MIN(IF(C67="Yes",AQ67+EI67,0), 100)</f>
        <v>25.386666666666667</v>
      </c>
      <c r="ES67" s="26">
        <f>EJ67*EN67+EK67*EP67+EL67*EQ67+EM67*ER67</f>
        <v>37.55616666666667</v>
      </c>
      <c r="ET67" s="26">
        <f>EJ67*EO67+EK67*EP67+EL67*EQ67+EM67*ER67</f>
        <v>37.55616666666667</v>
      </c>
    </row>
    <row r="68" spans="1:150" customFormat="1" x14ac:dyDescent="0.3">
      <c r="A68">
        <v>1402017003</v>
      </c>
      <c r="B68" t="s">
        <v>107</v>
      </c>
      <c r="C68" s="2" t="s">
        <v>108</v>
      </c>
      <c r="D68" s="6">
        <v>1</v>
      </c>
      <c r="E68" s="6">
        <v>1</v>
      </c>
      <c r="F68" s="7">
        <v>1</v>
      </c>
      <c r="G68" s="7"/>
      <c r="H68" s="6">
        <v>1</v>
      </c>
      <c r="I68" s="6"/>
      <c r="J68" s="7">
        <v>1</v>
      </c>
      <c r="K68" s="7"/>
      <c r="L68" s="6">
        <v>1</v>
      </c>
      <c r="M68" s="8"/>
      <c r="N68" s="7"/>
      <c r="O68" s="7"/>
      <c r="P68" s="6">
        <v>1</v>
      </c>
      <c r="Q68" s="8"/>
      <c r="R68" s="7"/>
      <c r="S68" s="7"/>
      <c r="T68" s="6">
        <v>1</v>
      </c>
      <c r="U68" s="16"/>
      <c r="V68" s="7"/>
      <c r="W68" s="7"/>
      <c r="X68" s="6">
        <v>1</v>
      </c>
      <c r="Y68" s="6"/>
      <c r="Z68" s="7"/>
      <c r="AA68" s="7"/>
      <c r="AB68" s="6"/>
      <c r="AC68" s="6"/>
      <c r="AD68" s="7"/>
      <c r="AE68" s="8"/>
      <c r="AF68" s="10">
        <v>14</v>
      </c>
      <c r="AG68" s="10">
        <v>10</v>
      </c>
      <c r="AH68" s="10">
        <f>COUNT(D68:AE68)</f>
        <v>9</v>
      </c>
      <c r="AI68" s="22">
        <f>IF(C68="Yes",(AF68-AH68+(CZ68-50)/AG68)/AF68,0)</f>
        <v>0.33571428571428574</v>
      </c>
      <c r="AJ68" s="11">
        <f>SUM(D68:AE68)</f>
        <v>9</v>
      </c>
      <c r="AK68" s="10">
        <f>MAX(AJ68-AL68-AM68,0)*-1</f>
        <v>0</v>
      </c>
      <c r="AL68" s="10">
        <v>10</v>
      </c>
      <c r="AM68" s="10">
        <v>3</v>
      </c>
      <c r="AN68" s="7">
        <f>AJ68+AK68+AO68</f>
        <v>9</v>
      </c>
      <c r="AO68" s="6"/>
      <c r="AP68" s="3">
        <v>0.5</v>
      </c>
      <c r="AQ68" s="15">
        <f>MIN(AN68,AL68)*AP68</f>
        <v>4.5</v>
      </c>
      <c r="AR68" s="6">
        <v>0</v>
      </c>
      <c r="AS68" s="6">
        <v>0</v>
      </c>
      <c r="AT68" s="6">
        <v>3</v>
      </c>
      <c r="AU68" s="6">
        <v>0</v>
      </c>
      <c r="AV68" s="7"/>
      <c r="AW68" s="7">
        <v>0</v>
      </c>
      <c r="AX68" s="7"/>
      <c r="AY68" s="7">
        <v>0</v>
      </c>
      <c r="AZ68" s="6"/>
      <c r="BA68" s="6">
        <v>3</v>
      </c>
      <c r="BB68" s="6"/>
      <c r="BC68" s="6">
        <v>-5</v>
      </c>
      <c r="BD68" s="7"/>
      <c r="BE68" s="7">
        <f>IF(DO68&gt;=70, 5, 0)</f>
        <v>0</v>
      </c>
      <c r="BF68" s="7"/>
      <c r="BG68" s="7"/>
      <c r="BH68" s="7">
        <v>0</v>
      </c>
      <c r="BI68" s="6"/>
      <c r="BJ68" s="6">
        <f>IF(EB68&gt;=70, 6, 0)</f>
        <v>0</v>
      </c>
      <c r="BK68" s="6">
        <v>0</v>
      </c>
      <c r="BL68" s="7">
        <v>0</v>
      </c>
      <c r="BM68" s="7">
        <v>0</v>
      </c>
      <c r="BN68" s="7">
        <v>0</v>
      </c>
      <c r="BO68" s="6"/>
      <c r="BP68" s="6">
        <f>IF(EE68&gt;=70, 6, 0)</f>
        <v>0</v>
      </c>
      <c r="BQ68" s="6">
        <v>0</v>
      </c>
      <c r="BR68" s="7"/>
      <c r="BS68" s="7">
        <v>-5</v>
      </c>
      <c r="BT68" s="7">
        <v>-5</v>
      </c>
      <c r="BU68" s="6">
        <v>5</v>
      </c>
      <c r="BV68" s="6">
        <v>0</v>
      </c>
      <c r="BW68" s="6">
        <f>IF(DR68&gt;=70, 5, 0)</f>
        <v>0</v>
      </c>
      <c r="BX68" s="6">
        <v>0</v>
      </c>
      <c r="BY68" s="6"/>
      <c r="BZ68" s="6">
        <v>-5</v>
      </c>
      <c r="CA68" s="7">
        <v>0</v>
      </c>
      <c r="CB68" s="7">
        <v>0</v>
      </c>
      <c r="CC68" s="7">
        <v>0</v>
      </c>
      <c r="CD68" s="6">
        <v>0</v>
      </c>
      <c r="CE68" s="6">
        <f>IF(DU68&gt;=70, 5, 0)</f>
        <v>0</v>
      </c>
      <c r="CF68" s="6">
        <v>6</v>
      </c>
      <c r="CG68" s="6">
        <v>0</v>
      </c>
      <c r="CH68" s="6"/>
      <c r="CI68" s="6">
        <v>0</v>
      </c>
      <c r="CJ68" s="7"/>
      <c r="CK68" s="7"/>
      <c r="CL68" s="7"/>
      <c r="CM68" s="6"/>
      <c r="CN68" s="6">
        <f>IF(DX68&gt;=70, 5, 0)</f>
        <v>0</v>
      </c>
      <c r="CO68" s="6"/>
      <c r="CP68" s="6"/>
      <c r="CQ68" s="6"/>
      <c r="CR68" s="7"/>
      <c r="CS68" s="7">
        <f>IF(EH68&gt;=70, 6, 0)</f>
        <v>0</v>
      </c>
      <c r="CT68" s="7"/>
      <c r="CU68" s="6"/>
      <c r="CV68" s="7"/>
      <c r="CW68" s="6"/>
      <c r="CX68" s="10">
        <f>SUM(AR68:CW68)</f>
        <v>-3</v>
      </c>
      <c r="CY68" s="10">
        <v>50</v>
      </c>
      <c r="CZ68" s="17">
        <f>CX68+CY68</f>
        <v>47</v>
      </c>
      <c r="DA68" s="1">
        <v>34.29</v>
      </c>
      <c r="DB68" s="18">
        <v>50</v>
      </c>
      <c r="DC68" s="18">
        <v>100</v>
      </c>
      <c r="DD68" s="30">
        <f>AVERAGE(DB68:DC68)</f>
        <v>75</v>
      </c>
      <c r="DE68" s="1">
        <v>100</v>
      </c>
      <c r="DF68" s="30">
        <v>100</v>
      </c>
      <c r="DG68" s="1">
        <v>0</v>
      </c>
      <c r="DH68" s="30">
        <v>0</v>
      </c>
      <c r="DI68" s="18">
        <v>0</v>
      </c>
      <c r="DJ68" s="18">
        <v>0</v>
      </c>
      <c r="DK68" s="1"/>
      <c r="DL68" s="15">
        <f>AVERAGE(DA68,DD68:DH68,DK68)</f>
        <v>51.548333333333325</v>
      </c>
      <c r="DM68" s="1">
        <v>20</v>
      </c>
      <c r="DN68" s="1">
        <v>46.67</v>
      </c>
      <c r="DO68" s="1">
        <f>MAX(DM68:DN68)</f>
        <v>46.67</v>
      </c>
      <c r="DP68" s="30">
        <v>16.670000000000002</v>
      </c>
      <c r="DQ68" s="30">
        <v>0</v>
      </c>
      <c r="DR68" s="30">
        <f>MAX(DP68:DQ68)</f>
        <v>16.670000000000002</v>
      </c>
      <c r="DS68" s="1">
        <v>16.670000000000002</v>
      </c>
      <c r="DT68" s="1">
        <v>0</v>
      </c>
      <c r="DU68" s="1">
        <f>MAX(DS68:DT68)</f>
        <v>16.670000000000002</v>
      </c>
      <c r="DV68" s="30">
        <v>0</v>
      </c>
      <c r="DW68" s="30">
        <v>0</v>
      </c>
      <c r="DX68" s="30"/>
      <c r="DY68" s="15">
        <f>AVERAGE(DO68,DR68,DU68,DX68)</f>
        <v>26.67</v>
      </c>
      <c r="DZ68" s="1">
        <v>0</v>
      </c>
      <c r="EA68" s="1">
        <v>0</v>
      </c>
      <c r="EB68" s="1">
        <f>MIN(MAX(DZ68:EA68)+0.2*EH68, 100)</f>
        <v>0</v>
      </c>
      <c r="EC68" s="30">
        <v>41.67</v>
      </c>
      <c r="ED68" s="30">
        <v>0</v>
      </c>
      <c r="EE68" s="30">
        <f>MIN(MAX(EC68:ED68)+0.15*EH68, 100)</f>
        <v>41.67</v>
      </c>
      <c r="EF68" s="1">
        <v>0</v>
      </c>
      <c r="EG68" s="1">
        <v>0</v>
      </c>
      <c r="EH68" s="1">
        <f>MAX(EF68:EG68)</f>
        <v>0</v>
      </c>
      <c r="EI68" s="15">
        <f>AVERAGE(EB68,EE68,EH68)</f>
        <v>13.89</v>
      </c>
      <c r="EJ68" s="3">
        <v>0.25</v>
      </c>
      <c r="EK68" s="3">
        <v>0.2</v>
      </c>
      <c r="EL68" s="3">
        <v>0.25</v>
      </c>
      <c r="EM68" s="3">
        <v>0.3</v>
      </c>
      <c r="EN68" s="25">
        <f>MIN(IF(C68="Yes",AQ68+CZ68,0),100)</f>
        <v>51.5</v>
      </c>
      <c r="EO68" s="25">
        <f>IF(ES68&lt;0,EN68+ES68*-4,EN68)</f>
        <v>51.5</v>
      </c>
      <c r="EP68" s="25">
        <f>MIN(IF(C68="Yes",AQ68+DL68,0), 100)</f>
        <v>56.048333333333325</v>
      </c>
      <c r="EQ68" s="25">
        <f>MIN(IF(C68="Yes",AQ68+DY68,0),100)</f>
        <v>31.17</v>
      </c>
      <c r="ER68" s="25">
        <f>MIN(IF(C68="Yes",AQ68+EI68,0), 100)</f>
        <v>18.39</v>
      </c>
      <c r="ES68" s="26">
        <f>EJ68*EN68+EK68*EP68+EL68*EQ68+EM68*ER68</f>
        <v>37.394166666666663</v>
      </c>
      <c r="ET68" s="26">
        <f>EJ68*EO68+EK68*EP68+EL68*EQ68+EM68*ER68</f>
        <v>37.394166666666663</v>
      </c>
    </row>
    <row r="69" spans="1:150" customFormat="1" x14ac:dyDescent="0.3">
      <c r="A69">
        <v>1402019007</v>
      </c>
      <c r="B69" t="s">
        <v>106</v>
      </c>
      <c r="C69" s="2" t="s">
        <v>108</v>
      </c>
      <c r="D69" s="6"/>
      <c r="E69" s="6"/>
      <c r="F69" s="7"/>
      <c r="G69" s="7"/>
      <c r="H69" s="6">
        <v>1</v>
      </c>
      <c r="I69" s="6"/>
      <c r="J69" s="7">
        <v>0</v>
      </c>
      <c r="K69" s="7"/>
      <c r="L69" s="6"/>
      <c r="M69" s="8"/>
      <c r="N69" s="7"/>
      <c r="O69" s="7"/>
      <c r="P69" s="6"/>
      <c r="Q69" s="8"/>
      <c r="R69" s="7">
        <v>1</v>
      </c>
      <c r="S69" s="7"/>
      <c r="T69" s="6">
        <v>1</v>
      </c>
      <c r="U69" s="16"/>
      <c r="V69" s="7"/>
      <c r="W69" s="7"/>
      <c r="X69" s="6"/>
      <c r="Y69" s="6"/>
      <c r="Z69" s="7"/>
      <c r="AA69" s="7"/>
      <c r="AB69" s="6"/>
      <c r="AC69" s="6"/>
      <c r="AD69" s="7"/>
      <c r="AE69" s="8"/>
      <c r="AF69" s="10">
        <v>14</v>
      </c>
      <c r="AG69" s="10">
        <v>10</v>
      </c>
      <c r="AH69" s="10">
        <f>COUNT(D69:AE69)</f>
        <v>4</v>
      </c>
      <c r="AI69" s="22">
        <f>IF(C69="Yes",(AF69-AH69+(CZ69-50)/AG69)/AF69,0)</f>
        <v>0.79285714285714282</v>
      </c>
      <c r="AJ69" s="11">
        <f>SUM(D69:AE69)</f>
        <v>3</v>
      </c>
      <c r="AK69" s="10">
        <f>MAX(AJ69-AL69-AM69,0)*-1</f>
        <v>0</v>
      </c>
      <c r="AL69" s="10">
        <v>10</v>
      </c>
      <c r="AM69" s="10">
        <v>3</v>
      </c>
      <c r="AN69" s="7">
        <f>AJ69+AK69+AO69</f>
        <v>3</v>
      </c>
      <c r="AO69" s="6"/>
      <c r="AP69" s="3">
        <v>0.5</v>
      </c>
      <c r="AQ69" s="15">
        <f>MIN(AN69,AL69)*AP69</f>
        <v>1.5</v>
      </c>
      <c r="AR69" s="6">
        <v>0</v>
      </c>
      <c r="AS69" s="6">
        <v>0</v>
      </c>
      <c r="AT69" s="6">
        <v>2</v>
      </c>
      <c r="AU69" s="6">
        <v>0</v>
      </c>
      <c r="AV69" s="7"/>
      <c r="AW69" s="7">
        <v>0</v>
      </c>
      <c r="AX69" s="7"/>
      <c r="AY69" s="7">
        <v>0</v>
      </c>
      <c r="AZ69" s="6"/>
      <c r="BA69" s="6">
        <v>3</v>
      </c>
      <c r="BB69" s="6"/>
      <c r="BC69" s="6">
        <v>0</v>
      </c>
      <c r="BD69" s="7"/>
      <c r="BE69" s="7">
        <f>IF(DO69&gt;=70, 5, 0)</f>
        <v>0</v>
      </c>
      <c r="BF69" s="7"/>
      <c r="BG69" s="7"/>
      <c r="BH69" s="7">
        <v>0</v>
      </c>
      <c r="BI69" s="6"/>
      <c r="BJ69" s="6">
        <f>IF(EB69&gt;=70, 6, 0)</f>
        <v>0</v>
      </c>
      <c r="BK69" s="6">
        <v>0</v>
      </c>
      <c r="BL69" s="7">
        <v>0</v>
      </c>
      <c r="BM69" s="7">
        <v>0</v>
      </c>
      <c r="BN69" s="7">
        <v>0</v>
      </c>
      <c r="BO69" s="6"/>
      <c r="BP69" s="6">
        <f>IF(EE69&gt;=70, 6, 0)</f>
        <v>0</v>
      </c>
      <c r="BQ69" s="6">
        <v>-5</v>
      </c>
      <c r="BR69" s="7"/>
      <c r="BS69" s="7">
        <v>0</v>
      </c>
      <c r="BT69" s="7">
        <v>0</v>
      </c>
      <c r="BU69" s="6">
        <v>5</v>
      </c>
      <c r="BV69" s="6">
        <v>0</v>
      </c>
      <c r="BW69" s="6">
        <f>IF(DR69&gt;=70, 5, 0)</f>
        <v>0</v>
      </c>
      <c r="BX69" s="6">
        <v>0</v>
      </c>
      <c r="BY69" s="6"/>
      <c r="BZ69" s="6">
        <v>0</v>
      </c>
      <c r="CA69" s="7">
        <v>0</v>
      </c>
      <c r="CB69" s="7">
        <v>0</v>
      </c>
      <c r="CC69" s="7">
        <v>0</v>
      </c>
      <c r="CD69" s="6">
        <v>0</v>
      </c>
      <c r="CE69" s="6">
        <f>IF(DU69&gt;=70, 5, 0)</f>
        <v>0</v>
      </c>
      <c r="CF69" s="6">
        <v>6</v>
      </c>
      <c r="CG69" s="6">
        <v>0</v>
      </c>
      <c r="CH69" s="6"/>
      <c r="CI69" s="6">
        <v>-5</v>
      </c>
      <c r="CJ69" s="7"/>
      <c r="CK69" s="7"/>
      <c r="CL69" s="7"/>
      <c r="CM69" s="6"/>
      <c r="CN69" s="6">
        <f>IF(DX69&gt;=70, 5, 0)</f>
        <v>0</v>
      </c>
      <c r="CO69" s="6"/>
      <c r="CP69" s="6"/>
      <c r="CQ69" s="6"/>
      <c r="CR69" s="7"/>
      <c r="CS69" s="7">
        <f>IF(EH69&gt;=70, 6, 0)</f>
        <v>0</v>
      </c>
      <c r="CT69" s="7"/>
      <c r="CU69" s="6"/>
      <c r="CV69" s="7"/>
      <c r="CW69" s="6">
        <v>5</v>
      </c>
      <c r="CX69" s="10">
        <f>SUM(AR69:CW69)</f>
        <v>11</v>
      </c>
      <c r="CY69" s="10">
        <v>50</v>
      </c>
      <c r="CZ69" s="17">
        <f>CX69+CY69</f>
        <v>61</v>
      </c>
      <c r="DA69" s="1">
        <v>94.29</v>
      </c>
      <c r="DB69" s="18">
        <v>75</v>
      </c>
      <c r="DC69" s="18">
        <v>100</v>
      </c>
      <c r="DD69" s="30">
        <f>AVERAGE(DB69:DC69)</f>
        <v>87.5</v>
      </c>
      <c r="DE69" s="1">
        <v>0</v>
      </c>
      <c r="DF69" s="30">
        <v>55</v>
      </c>
      <c r="DG69" s="1">
        <v>0</v>
      </c>
      <c r="DH69" s="30">
        <v>0</v>
      </c>
      <c r="DI69" s="18">
        <v>0</v>
      </c>
      <c r="DJ69" s="18">
        <v>0</v>
      </c>
      <c r="DK69" s="1"/>
      <c r="DL69" s="15">
        <f>AVERAGE(DA69,DD69:DH69,DK69)</f>
        <v>39.465000000000003</v>
      </c>
      <c r="DM69" s="1">
        <v>20</v>
      </c>
      <c r="DN69" s="1">
        <v>0</v>
      </c>
      <c r="DO69" s="1">
        <f>MAX(DM69:DN69)</f>
        <v>20</v>
      </c>
      <c r="DP69" s="30">
        <v>27.78</v>
      </c>
      <c r="DQ69" s="30">
        <v>0</v>
      </c>
      <c r="DR69" s="30">
        <f>MAX(DP69:DQ69)</f>
        <v>27.78</v>
      </c>
      <c r="DS69" s="1">
        <v>27.78</v>
      </c>
      <c r="DT69" s="1">
        <v>0</v>
      </c>
      <c r="DU69" s="1">
        <f>MAX(DS69:DT69)</f>
        <v>27.78</v>
      </c>
      <c r="DV69" s="30">
        <v>0</v>
      </c>
      <c r="DW69" s="30">
        <v>0</v>
      </c>
      <c r="DX69" s="30"/>
      <c r="DY69" s="15">
        <f>AVERAGE(DO69,DR69,DU69,DX69)</f>
        <v>25.186666666666667</v>
      </c>
      <c r="DZ69" s="1">
        <v>13.33</v>
      </c>
      <c r="EA69" s="1">
        <v>0</v>
      </c>
      <c r="EB69" s="1">
        <f>MIN(MAX(DZ69:EA69)+0.2*EH69, 100)</f>
        <v>13.33</v>
      </c>
      <c r="EC69" s="30">
        <v>50</v>
      </c>
      <c r="ED69" s="30">
        <v>0</v>
      </c>
      <c r="EE69" s="30">
        <f>MIN(MAX(EC69:ED69)+0.15*EH69, 100)</f>
        <v>50</v>
      </c>
      <c r="EF69" s="1">
        <v>0</v>
      </c>
      <c r="EG69" s="1">
        <v>0</v>
      </c>
      <c r="EH69" s="1">
        <f>MAX(EF69:EG69)</f>
        <v>0</v>
      </c>
      <c r="EI69" s="15">
        <f>AVERAGE(EB69,EE69,EH69)</f>
        <v>21.11</v>
      </c>
      <c r="EJ69" s="3">
        <v>0.25</v>
      </c>
      <c r="EK69" s="3">
        <v>0.2</v>
      </c>
      <c r="EL69" s="3">
        <v>0.25</v>
      </c>
      <c r="EM69" s="3">
        <v>0.3</v>
      </c>
      <c r="EN69" s="25">
        <f>MIN(IF(C69="Yes",AQ69+CZ69,0),100)</f>
        <v>62.5</v>
      </c>
      <c r="EO69" s="25">
        <f>IF(ES69&lt;0,EN69+ES69*-4,EN69)</f>
        <v>62.5</v>
      </c>
      <c r="EP69" s="25">
        <f>MIN(IF(C69="Yes",AQ69+DL69,0), 100)</f>
        <v>40.965000000000003</v>
      </c>
      <c r="EQ69" s="25">
        <f>MIN(IF(C69="Yes",AQ69+DY69,0),100)</f>
        <v>26.686666666666667</v>
      </c>
      <c r="ER69" s="25">
        <f>MIN(IF(C69="Yes",AQ69+EI69,0), 100)</f>
        <v>22.61</v>
      </c>
      <c r="ES69" s="26">
        <f>EJ69*EN69+EK69*EP69+EL69*EQ69+EM69*ER69</f>
        <v>37.272666666666666</v>
      </c>
      <c r="ET69" s="26">
        <f>EJ69*EO69+EK69*EP69+EL69*EQ69+EM69*ER69</f>
        <v>37.272666666666666</v>
      </c>
    </row>
    <row r="70" spans="1:150" customFormat="1" x14ac:dyDescent="0.3">
      <c r="A70">
        <v>1402019100</v>
      </c>
      <c r="B70" t="s">
        <v>106</v>
      </c>
      <c r="C70" s="2" t="s">
        <v>108</v>
      </c>
      <c r="D70" s="6">
        <v>1</v>
      </c>
      <c r="E70" s="6"/>
      <c r="F70" s="7">
        <v>1</v>
      </c>
      <c r="G70" s="7">
        <v>1</v>
      </c>
      <c r="H70" s="6"/>
      <c r="I70" s="6"/>
      <c r="J70" s="7"/>
      <c r="K70" s="7"/>
      <c r="L70" s="6"/>
      <c r="M70" s="8"/>
      <c r="N70" s="7"/>
      <c r="O70" s="7"/>
      <c r="P70" s="6"/>
      <c r="Q70" s="8"/>
      <c r="R70" s="7">
        <v>1</v>
      </c>
      <c r="S70" s="7">
        <v>1</v>
      </c>
      <c r="T70" s="6"/>
      <c r="U70" s="16"/>
      <c r="V70" s="7"/>
      <c r="W70" s="7"/>
      <c r="X70" s="6">
        <v>1</v>
      </c>
      <c r="Y70" s="6"/>
      <c r="Z70" s="7"/>
      <c r="AA70" s="7"/>
      <c r="AB70" s="6"/>
      <c r="AC70" s="6"/>
      <c r="AD70" s="7"/>
      <c r="AE70" s="8"/>
      <c r="AF70" s="10">
        <v>14</v>
      </c>
      <c r="AG70" s="10">
        <v>10</v>
      </c>
      <c r="AH70" s="10">
        <f>COUNT(D70:AE70)</f>
        <v>6</v>
      </c>
      <c r="AI70" s="22">
        <f>IF(C70="Yes",(AF70-AH70+(CZ70-50)/AG70)/AF70,0)</f>
        <v>0.62857142857142867</v>
      </c>
      <c r="AJ70" s="11">
        <f>SUM(D70:AE70)</f>
        <v>6</v>
      </c>
      <c r="AK70" s="10">
        <f>MAX(AJ70-AL70-AM70,0)*-1</f>
        <v>0</v>
      </c>
      <c r="AL70" s="10">
        <v>10</v>
      </c>
      <c r="AM70" s="10">
        <v>3</v>
      </c>
      <c r="AN70" s="7">
        <f>AJ70+AK70+AO70</f>
        <v>6</v>
      </c>
      <c r="AO70" s="6"/>
      <c r="AP70" s="3">
        <v>0.5</v>
      </c>
      <c r="AQ70" s="15">
        <f>MIN(AN70,AL70)*AP70</f>
        <v>3</v>
      </c>
      <c r="AR70" s="6">
        <v>0</v>
      </c>
      <c r="AS70" s="6">
        <v>0</v>
      </c>
      <c r="AT70" s="6">
        <v>2</v>
      </c>
      <c r="AU70" s="6">
        <v>0</v>
      </c>
      <c r="AV70" s="7"/>
      <c r="AW70" s="7">
        <v>0</v>
      </c>
      <c r="AX70" s="7"/>
      <c r="AY70" s="7">
        <v>0</v>
      </c>
      <c r="AZ70" s="6"/>
      <c r="BA70" s="6">
        <v>0</v>
      </c>
      <c r="BB70" s="6"/>
      <c r="BC70" s="6">
        <v>0</v>
      </c>
      <c r="BD70" s="7"/>
      <c r="BE70" s="7">
        <f>IF(DO70&gt;=70, 5, 0)</f>
        <v>0</v>
      </c>
      <c r="BF70" s="7"/>
      <c r="BG70" s="7"/>
      <c r="BH70" s="7">
        <v>0</v>
      </c>
      <c r="BI70" s="6"/>
      <c r="BJ70" s="6">
        <f>IF(EB70&gt;=70, 6, 0)</f>
        <v>0</v>
      </c>
      <c r="BK70" s="6">
        <v>0</v>
      </c>
      <c r="BL70" s="7">
        <v>0</v>
      </c>
      <c r="BM70" s="7">
        <v>0</v>
      </c>
      <c r="BN70" s="7">
        <v>0</v>
      </c>
      <c r="BO70" s="6"/>
      <c r="BP70" s="6">
        <f>IF(EE70&gt;=70, 6, 0)</f>
        <v>0</v>
      </c>
      <c r="BQ70" s="6">
        <v>-5</v>
      </c>
      <c r="BR70" s="7"/>
      <c r="BS70" s="7">
        <v>0</v>
      </c>
      <c r="BT70" s="7">
        <v>0</v>
      </c>
      <c r="BU70" s="6">
        <v>5</v>
      </c>
      <c r="BV70" s="6">
        <v>0</v>
      </c>
      <c r="BW70" s="6">
        <f>IF(DR70&gt;=70, 5, 0)</f>
        <v>0</v>
      </c>
      <c r="BX70" s="6">
        <v>0</v>
      </c>
      <c r="BY70" s="6"/>
      <c r="BZ70" s="6">
        <v>0</v>
      </c>
      <c r="CA70" s="7">
        <v>0</v>
      </c>
      <c r="CB70" s="7">
        <v>0</v>
      </c>
      <c r="CC70" s="7">
        <v>0</v>
      </c>
      <c r="CD70" s="6">
        <v>0</v>
      </c>
      <c r="CE70" s="6">
        <f>IF(DU70&gt;=70, 5, 0)</f>
        <v>0</v>
      </c>
      <c r="CF70" s="6">
        <v>6</v>
      </c>
      <c r="CG70" s="6">
        <v>0</v>
      </c>
      <c r="CH70" s="6"/>
      <c r="CI70" s="6">
        <v>0</v>
      </c>
      <c r="CJ70" s="7"/>
      <c r="CK70" s="7"/>
      <c r="CL70" s="7"/>
      <c r="CM70" s="6"/>
      <c r="CN70" s="6">
        <f>IF(DX70&gt;=70, 5, 0)</f>
        <v>0</v>
      </c>
      <c r="CO70" s="6"/>
      <c r="CP70" s="6"/>
      <c r="CQ70" s="6"/>
      <c r="CR70" s="7"/>
      <c r="CS70" s="7">
        <f>IF(EH70&gt;=70, 6, 0)</f>
        <v>0</v>
      </c>
      <c r="CT70" s="7"/>
      <c r="CU70" s="6"/>
      <c r="CV70" s="7"/>
      <c r="CW70" s="6"/>
      <c r="CX70" s="10">
        <f>SUM(AR70:CW70)</f>
        <v>8</v>
      </c>
      <c r="CY70" s="10">
        <v>50</v>
      </c>
      <c r="CZ70" s="17">
        <f>CX70+CY70</f>
        <v>58</v>
      </c>
      <c r="DA70" s="1">
        <v>62.86</v>
      </c>
      <c r="DB70" s="18">
        <v>75</v>
      </c>
      <c r="DC70" s="18">
        <v>100</v>
      </c>
      <c r="DD70" s="30">
        <f>AVERAGE(DB70:DC70)</f>
        <v>87.5</v>
      </c>
      <c r="DE70" s="1">
        <v>0</v>
      </c>
      <c r="DF70" s="30">
        <v>70</v>
      </c>
      <c r="DG70" s="1">
        <v>0</v>
      </c>
      <c r="DH70" s="30">
        <v>0</v>
      </c>
      <c r="DI70" s="18">
        <v>0</v>
      </c>
      <c r="DJ70" s="18">
        <v>0</v>
      </c>
      <c r="DK70" s="1"/>
      <c r="DL70" s="15">
        <f>AVERAGE(DA70,DD70:DH70,DK70)</f>
        <v>36.726666666666667</v>
      </c>
      <c r="DM70" s="1">
        <v>33.33</v>
      </c>
      <c r="DN70" s="1">
        <v>33.33</v>
      </c>
      <c r="DO70" s="1">
        <f>MAX(DM70:DN70)</f>
        <v>33.33</v>
      </c>
      <c r="DP70" s="30">
        <v>38.89</v>
      </c>
      <c r="DQ70" s="30">
        <v>0</v>
      </c>
      <c r="DR70" s="30">
        <f>MAX(DP70:DQ70)</f>
        <v>38.89</v>
      </c>
      <c r="DS70" s="1">
        <v>38.89</v>
      </c>
      <c r="DT70" s="1">
        <v>0</v>
      </c>
      <c r="DU70" s="1">
        <f>MAX(DS70:DT70)</f>
        <v>38.89</v>
      </c>
      <c r="DV70" s="30">
        <v>0</v>
      </c>
      <c r="DW70" s="30">
        <v>0</v>
      </c>
      <c r="DX70" s="30"/>
      <c r="DY70" s="15">
        <f>AVERAGE(DO70,DR70,DU70,DX70)</f>
        <v>37.036666666666669</v>
      </c>
      <c r="DZ70" s="1">
        <v>20</v>
      </c>
      <c r="EA70" s="1">
        <v>0</v>
      </c>
      <c r="EB70" s="1">
        <f>MIN(MAX(DZ70:EA70)+0.2*EH70, 100)</f>
        <v>20</v>
      </c>
      <c r="EC70" s="30">
        <v>8.33</v>
      </c>
      <c r="ED70" s="30">
        <v>0</v>
      </c>
      <c r="EE70" s="30">
        <f>MIN(MAX(EC70:ED70)+0.15*EH70, 100)</f>
        <v>8.33</v>
      </c>
      <c r="EF70" s="1">
        <v>0</v>
      </c>
      <c r="EG70" s="1">
        <v>0</v>
      </c>
      <c r="EH70" s="1">
        <f>MAX(EF70:EG70)</f>
        <v>0</v>
      </c>
      <c r="EI70" s="15">
        <f>AVERAGE(EB70,EE70,EH70)</f>
        <v>9.4433333333333334</v>
      </c>
      <c r="EJ70" s="3">
        <v>0.25</v>
      </c>
      <c r="EK70" s="3">
        <v>0.2</v>
      </c>
      <c r="EL70" s="3">
        <v>0.25</v>
      </c>
      <c r="EM70" s="3">
        <v>0.3</v>
      </c>
      <c r="EN70" s="25">
        <f>MIN(IF(C70="Yes",AQ70+CZ70,0),100)</f>
        <v>61</v>
      </c>
      <c r="EO70" s="25">
        <f>IF(ES70&lt;0,EN70+ES70*-4,EN70)</f>
        <v>61</v>
      </c>
      <c r="EP70" s="25">
        <f>MIN(IF(C70="Yes",AQ70+DL70,0), 100)</f>
        <v>39.726666666666667</v>
      </c>
      <c r="EQ70" s="25">
        <f>MIN(IF(C70="Yes",AQ70+DY70,0),100)</f>
        <v>40.036666666666669</v>
      </c>
      <c r="ER70" s="25">
        <f>MIN(IF(C70="Yes",AQ70+EI70,0), 100)</f>
        <v>12.443333333333333</v>
      </c>
      <c r="ES70" s="26">
        <f>EJ70*EN70+EK70*EP70+EL70*EQ70+EM70*ER70</f>
        <v>36.9375</v>
      </c>
      <c r="ET70" s="26">
        <f>EJ70*EO70+EK70*EP70+EL70*EQ70+EM70*ER70</f>
        <v>36.9375</v>
      </c>
    </row>
    <row r="71" spans="1:150" customFormat="1" x14ac:dyDescent="0.3">
      <c r="A71">
        <v>1402019024</v>
      </c>
      <c r="B71" t="s">
        <v>106</v>
      </c>
      <c r="C71" s="2" t="s">
        <v>108</v>
      </c>
      <c r="D71" s="6">
        <v>1</v>
      </c>
      <c r="E71" s="6"/>
      <c r="F71" s="7">
        <v>1</v>
      </c>
      <c r="G71" s="7"/>
      <c r="H71" s="6">
        <v>1</v>
      </c>
      <c r="I71" s="6"/>
      <c r="J71" s="7"/>
      <c r="K71" s="7"/>
      <c r="L71" s="6">
        <v>1</v>
      </c>
      <c r="M71" s="8"/>
      <c r="N71" s="7"/>
      <c r="O71" s="7"/>
      <c r="P71" s="6"/>
      <c r="Q71" s="8"/>
      <c r="R71" s="7">
        <v>1</v>
      </c>
      <c r="S71" s="7"/>
      <c r="T71" s="6"/>
      <c r="U71" s="16"/>
      <c r="V71" s="7"/>
      <c r="W71" s="7"/>
      <c r="X71" s="6">
        <v>1</v>
      </c>
      <c r="Y71" s="6"/>
      <c r="Z71" s="7"/>
      <c r="AA71" s="7"/>
      <c r="AB71" s="6"/>
      <c r="AC71" s="6"/>
      <c r="AD71" s="7"/>
      <c r="AE71" s="8"/>
      <c r="AF71" s="10">
        <v>14</v>
      </c>
      <c r="AG71" s="10">
        <v>10</v>
      </c>
      <c r="AH71" s="10">
        <f>COUNT(D71:AE71)</f>
        <v>6</v>
      </c>
      <c r="AI71" s="22">
        <f>IF(C71="Yes",(AF71-AH71+(CZ71-50)/AG71)/AF71,0)</f>
        <v>0.65</v>
      </c>
      <c r="AJ71" s="11">
        <f>SUM(D71:AE71)</f>
        <v>6</v>
      </c>
      <c r="AK71" s="10">
        <f>MAX(AJ71-AL71-AM71,0)*-1</f>
        <v>0</v>
      </c>
      <c r="AL71" s="10">
        <v>10</v>
      </c>
      <c r="AM71" s="10">
        <v>3</v>
      </c>
      <c r="AN71" s="7">
        <f>AJ71+AK71+AO71</f>
        <v>6</v>
      </c>
      <c r="AO71" s="6"/>
      <c r="AP71" s="3">
        <v>0.5</v>
      </c>
      <c r="AQ71" s="15">
        <f>MIN(AN71,AL71)*AP71</f>
        <v>3</v>
      </c>
      <c r="AR71" s="6">
        <v>0</v>
      </c>
      <c r="AS71" s="6">
        <v>0</v>
      </c>
      <c r="AT71" s="6">
        <v>3</v>
      </c>
      <c r="AU71" s="6">
        <v>0</v>
      </c>
      <c r="AV71" s="7"/>
      <c r="AW71" s="7">
        <v>0</v>
      </c>
      <c r="AX71" s="7"/>
      <c r="AY71" s="7">
        <v>0</v>
      </c>
      <c r="AZ71" s="6"/>
      <c r="BA71" s="6">
        <v>0</v>
      </c>
      <c r="BB71" s="6"/>
      <c r="BC71" s="6">
        <v>0</v>
      </c>
      <c r="BD71" s="7">
        <v>2</v>
      </c>
      <c r="BE71" s="7">
        <f>IF(DO71&gt;=70, 5, 0)</f>
        <v>0</v>
      </c>
      <c r="BF71" s="7"/>
      <c r="BG71" s="7"/>
      <c r="BH71" s="7">
        <v>0</v>
      </c>
      <c r="BI71" s="6"/>
      <c r="BJ71" s="6">
        <f>IF(EB71&gt;=70, 6, 0)</f>
        <v>0</v>
      </c>
      <c r="BK71" s="6">
        <v>0</v>
      </c>
      <c r="BL71" s="7">
        <v>0</v>
      </c>
      <c r="BM71" s="7">
        <v>-5</v>
      </c>
      <c r="BN71" s="7">
        <v>0</v>
      </c>
      <c r="BO71" s="6"/>
      <c r="BP71" s="6">
        <f>IF(EE71&gt;=70, 6, 0)</f>
        <v>0</v>
      </c>
      <c r="BQ71" s="6">
        <v>0</v>
      </c>
      <c r="BR71" s="7"/>
      <c r="BS71" s="7">
        <v>0</v>
      </c>
      <c r="BT71" s="7">
        <v>0</v>
      </c>
      <c r="BU71" s="6">
        <v>5</v>
      </c>
      <c r="BV71" s="6">
        <v>0</v>
      </c>
      <c r="BW71" s="6">
        <f>IF(DR71&gt;=70, 5, 0)</f>
        <v>0</v>
      </c>
      <c r="BX71" s="6">
        <v>0</v>
      </c>
      <c r="BY71" s="6"/>
      <c r="BZ71" s="6">
        <v>0</v>
      </c>
      <c r="CA71" s="7">
        <v>0</v>
      </c>
      <c r="CB71" s="7">
        <v>0</v>
      </c>
      <c r="CC71" s="7">
        <v>0</v>
      </c>
      <c r="CD71" s="6">
        <v>0</v>
      </c>
      <c r="CE71" s="6">
        <f>IF(DU71&gt;=70, 5, 0)</f>
        <v>0</v>
      </c>
      <c r="CF71" s="6">
        <v>6</v>
      </c>
      <c r="CG71" s="6">
        <v>0</v>
      </c>
      <c r="CH71" s="6"/>
      <c r="CI71" s="6">
        <v>0</v>
      </c>
      <c r="CJ71" s="7"/>
      <c r="CK71" s="7"/>
      <c r="CL71" s="7"/>
      <c r="CM71" s="6"/>
      <c r="CN71" s="6">
        <f>IF(DX71&gt;=70, 5, 0)</f>
        <v>0</v>
      </c>
      <c r="CO71" s="6"/>
      <c r="CP71" s="6"/>
      <c r="CQ71" s="6"/>
      <c r="CR71" s="7"/>
      <c r="CS71" s="7">
        <f>IF(EH71&gt;=70, 6, 0)</f>
        <v>0</v>
      </c>
      <c r="CT71" s="7"/>
      <c r="CU71" s="6"/>
      <c r="CV71" s="7"/>
      <c r="CW71" s="6"/>
      <c r="CX71" s="10">
        <f>SUM(AR71:CW71)</f>
        <v>11</v>
      </c>
      <c r="CY71" s="10">
        <v>50</v>
      </c>
      <c r="CZ71" s="17">
        <f>CX71+CY71</f>
        <v>61</v>
      </c>
      <c r="DA71" s="1">
        <v>82.86</v>
      </c>
      <c r="DB71" s="18">
        <v>25</v>
      </c>
      <c r="DC71" s="18">
        <v>50</v>
      </c>
      <c r="DD71" s="30">
        <f>AVERAGE(DB71:DC71)</f>
        <v>37.5</v>
      </c>
      <c r="DE71" s="1">
        <v>0</v>
      </c>
      <c r="DF71" s="30">
        <v>65</v>
      </c>
      <c r="DG71" s="1">
        <v>0</v>
      </c>
      <c r="DH71" s="30">
        <v>0</v>
      </c>
      <c r="DI71" s="18">
        <v>0</v>
      </c>
      <c r="DJ71" s="18">
        <v>0</v>
      </c>
      <c r="DK71" s="1"/>
      <c r="DL71" s="15">
        <f>AVERAGE(DA71,DD71:DH71,DK71)</f>
        <v>30.893333333333334</v>
      </c>
      <c r="DM71" s="1">
        <v>40</v>
      </c>
      <c r="DN71" s="1">
        <v>60</v>
      </c>
      <c r="DO71" s="1">
        <f>MAX(DM71:DN71)</f>
        <v>60</v>
      </c>
      <c r="DP71" s="30">
        <v>38.89</v>
      </c>
      <c r="DQ71" s="30">
        <v>0</v>
      </c>
      <c r="DR71" s="30">
        <f>MAX(DP71:DQ71)</f>
        <v>38.89</v>
      </c>
      <c r="DS71" s="1">
        <v>38.89</v>
      </c>
      <c r="DT71" s="1">
        <v>0</v>
      </c>
      <c r="DU71" s="1">
        <f>MAX(DS71:DT71)</f>
        <v>38.89</v>
      </c>
      <c r="DV71" s="30">
        <v>0</v>
      </c>
      <c r="DW71" s="30">
        <v>0</v>
      </c>
      <c r="DX71" s="30"/>
      <c r="DY71" s="15">
        <f>AVERAGE(DO71,DR71,DU71,DX71)</f>
        <v>45.926666666666669</v>
      </c>
      <c r="DZ71" s="1">
        <v>0</v>
      </c>
      <c r="EA71" s="1">
        <v>0</v>
      </c>
      <c r="EB71" s="1">
        <f>MIN(MAX(DZ71:EA71)+0.2*EH71, 100)</f>
        <v>0</v>
      </c>
      <c r="EC71" s="30">
        <v>8.33</v>
      </c>
      <c r="ED71" s="30">
        <v>0</v>
      </c>
      <c r="EE71" s="30">
        <f>MIN(MAX(EC71:ED71)+0.15*EH71, 100)</f>
        <v>8.33</v>
      </c>
      <c r="EF71" s="1">
        <v>0</v>
      </c>
      <c r="EG71" s="1">
        <v>0</v>
      </c>
      <c r="EH71" s="1">
        <f>MAX(EF71:EG71)</f>
        <v>0</v>
      </c>
      <c r="EI71" s="15">
        <f>AVERAGE(EB71,EE71,EH71)</f>
        <v>2.7766666666666668</v>
      </c>
      <c r="EJ71" s="3">
        <v>0.25</v>
      </c>
      <c r="EK71" s="3">
        <v>0.2</v>
      </c>
      <c r="EL71" s="3">
        <v>0.25</v>
      </c>
      <c r="EM71" s="3">
        <v>0.3</v>
      </c>
      <c r="EN71" s="25">
        <f>MIN(IF(C71="Yes",AQ71+CZ71,0),100)</f>
        <v>64</v>
      </c>
      <c r="EO71" s="25">
        <f>IF(ES71&lt;0,EN71+ES71*-4,EN71)</f>
        <v>64</v>
      </c>
      <c r="EP71" s="25">
        <f>MIN(IF(C71="Yes",AQ71+DL71,0), 100)</f>
        <v>33.893333333333331</v>
      </c>
      <c r="EQ71" s="25">
        <f>MIN(IF(C71="Yes",AQ71+DY71,0),100)</f>
        <v>48.926666666666669</v>
      </c>
      <c r="ER71" s="25">
        <f>MIN(IF(C71="Yes",AQ71+EI71,0), 100)</f>
        <v>5.7766666666666673</v>
      </c>
      <c r="ES71" s="26">
        <f>EJ71*EN71+EK71*EP71+EL71*EQ71+EM71*ER71</f>
        <v>36.743333333333332</v>
      </c>
      <c r="ET71" s="26">
        <f>EJ71*EO71+EK71*EP71+EL71*EQ71+EM71*ER71</f>
        <v>36.743333333333332</v>
      </c>
    </row>
    <row r="72" spans="1:150" customFormat="1" x14ac:dyDescent="0.3">
      <c r="A72">
        <v>1402019086</v>
      </c>
      <c r="B72" t="s">
        <v>107</v>
      </c>
      <c r="C72" s="2" t="s">
        <v>108</v>
      </c>
      <c r="D72" s="6">
        <v>1</v>
      </c>
      <c r="E72" s="6"/>
      <c r="F72" s="7"/>
      <c r="G72" s="7"/>
      <c r="H72" s="6"/>
      <c r="I72" s="6">
        <v>1</v>
      </c>
      <c r="J72" s="7">
        <v>0</v>
      </c>
      <c r="K72" s="7"/>
      <c r="L72" s="6"/>
      <c r="M72" s="8"/>
      <c r="N72" s="7"/>
      <c r="O72" s="7"/>
      <c r="P72" s="6"/>
      <c r="Q72" s="8"/>
      <c r="R72" s="7">
        <v>1</v>
      </c>
      <c r="S72" s="7">
        <v>1</v>
      </c>
      <c r="T72" s="6"/>
      <c r="U72" s="6"/>
      <c r="V72" s="7"/>
      <c r="W72" s="7"/>
      <c r="X72" s="6"/>
      <c r="Y72" s="6"/>
      <c r="Z72" s="7"/>
      <c r="AA72" s="7"/>
      <c r="AB72" s="6"/>
      <c r="AC72" s="6"/>
      <c r="AD72" s="7"/>
      <c r="AE72" s="8"/>
      <c r="AF72" s="10">
        <v>14</v>
      </c>
      <c r="AG72" s="10">
        <v>10</v>
      </c>
      <c r="AH72" s="10">
        <f>COUNT(D72:AE72)</f>
        <v>5</v>
      </c>
      <c r="AI72" s="22">
        <f>IF(C72="Yes",(AF72-AH72+(CZ72-50)/AG72)/AF72,0)</f>
        <v>0.74285714285714288</v>
      </c>
      <c r="AJ72" s="11">
        <f>SUM(D72:AE72)</f>
        <v>4</v>
      </c>
      <c r="AK72" s="10">
        <f>MAX(AJ72-AL72-AM72,0)*-1</f>
        <v>0</v>
      </c>
      <c r="AL72" s="10">
        <v>10</v>
      </c>
      <c r="AM72" s="10">
        <v>3</v>
      </c>
      <c r="AN72" s="7">
        <f>AJ72+AK72+AO72</f>
        <v>4</v>
      </c>
      <c r="AO72" s="6"/>
      <c r="AP72" s="3">
        <v>0.5</v>
      </c>
      <c r="AQ72" s="15">
        <f>MIN(AN72,AL72)*AP72</f>
        <v>2</v>
      </c>
      <c r="AR72" s="6">
        <v>0</v>
      </c>
      <c r="AS72" s="6">
        <v>0</v>
      </c>
      <c r="AT72" s="6">
        <v>3</v>
      </c>
      <c r="AU72" s="6">
        <v>0</v>
      </c>
      <c r="AV72" s="7"/>
      <c r="AW72" s="7">
        <v>0</v>
      </c>
      <c r="AX72" s="7"/>
      <c r="AY72" s="7">
        <v>0</v>
      </c>
      <c r="AZ72" s="6"/>
      <c r="BA72" s="6">
        <v>0</v>
      </c>
      <c r="BB72" s="6"/>
      <c r="BC72" s="6">
        <v>0</v>
      </c>
      <c r="BD72" s="7"/>
      <c r="BE72" s="7">
        <f>IF(DO72&gt;=70, 5, 0)</f>
        <v>0</v>
      </c>
      <c r="BF72" s="7"/>
      <c r="BG72" s="7"/>
      <c r="BH72" s="7">
        <v>0</v>
      </c>
      <c r="BI72" s="6"/>
      <c r="BJ72" s="6">
        <f>IF(EB72&gt;=70, 6, 0)</f>
        <v>0</v>
      </c>
      <c r="BK72" s="6">
        <v>-5</v>
      </c>
      <c r="BL72" s="7">
        <v>0</v>
      </c>
      <c r="BM72" s="7">
        <v>-5</v>
      </c>
      <c r="BN72" s="7">
        <v>0</v>
      </c>
      <c r="BO72" s="6"/>
      <c r="BP72" s="6">
        <f>IF(EE72&gt;=70, 6, 0)</f>
        <v>0</v>
      </c>
      <c r="BQ72" s="6">
        <v>0</v>
      </c>
      <c r="BR72" s="7"/>
      <c r="BS72" s="7">
        <v>0</v>
      </c>
      <c r="BT72" s="7">
        <v>0</v>
      </c>
      <c r="BU72" s="6"/>
      <c r="BV72" s="6">
        <v>0</v>
      </c>
      <c r="BW72" s="6">
        <f>IF(DR72&gt;=70, 5, 0)</f>
        <v>0</v>
      </c>
      <c r="BX72" s="6">
        <v>0</v>
      </c>
      <c r="BY72" s="6"/>
      <c r="BZ72" s="6">
        <v>0</v>
      </c>
      <c r="CA72" s="7">
        <v>0</v>
      </c>
      <c r="CB72" s="7">
        <v>0</v>
      </c>
      <c r="CC72" s="7">
        <v>0</v>
      </c>
      <c r="CD72" s="6">
        <v>0</v>
      </c>
      <c r="CE72" s="6">
        <f>IF(DU72&gt;=70, 5, 0)</f>
        <v>0</v>
      </c>
      <c r="CF72" s="6">
        <v>6</v>
      </c>
      <c r="CG72" s="6">
        <v>0</v>
      </c>
      <c r="CH72" s="6"/>
      <c r="CI72" s="6">
        <v>-5</v>
      </c>
      <c r="CJ72" s="7"/>
      <c r="CK72" s="7"/>
      <c r="CL72" s="7"/>
      <c r="CM72" s="6"/>
      <c r="CN72" s="6">
        <f>IF(DX72&gt;=70, 5, 0)</f>
        <v>0</v>
      </c>
      <c r="CO72" s="6"/>
      <c r="CP72" s="6"/>
      <c r="CQ72" s="6"/>
      <c r="CR72" s="7"/>
      <c r="CS72" s="7">
        <f>IF(EH72&gt;=70, 6, 0)</f>
        <v>0</v>
      </c>
      <c r="CT72" s="7"/>
      <c r="CU72" s="6">
        <v>20</v>
      </c>
      <c r="CV72" s="7"/>
      <c r="CW72" s="6"/>
      <c r="CX72" s="10">
        <f>SUM(AR72:CW72)</f>
        <v>14</v>
      </c>
      <c r="CY72" s="10">
        <v>50</v>
      </c>
      <c r="CZ72" s="17">
        <f>CX72+CY72</f>
        <v>64</v>
      </c>
      <c r="DA72" s="1">
        <v>74.290000000000006</v>
      </c>
      <c r="DB72" s="18">
        <v>50</v>
      </c>
      <c r="DC72" s="18">
        <v>100</v>
      </c>
      <c r="DD72" s="30">
        <f>AVERAGE(DB72:DC72)</f>
        <v>75</v>
      </c>
      <c r="DE72" s="1">
        <v>0</v>
      </c>
      <c r="DF72" s="30">
        <v>45</v>
      </c>
      <c r="DG72" s="1">
        <v>0</v>
      </c>
      <c r="DH72" s="30">
        <v>0</v>
      </c>
      <c r="DI72" s="18">
        <v>0</v>
      </c>
      <c r="DJ72" s="18">
        <v>0</v>
      </c>
      <c r="DK72" s="1"/>
      <c r="DL72" s="15">
        <f>AVERAGE(DA72,DD72:DH72,DK72)</f>
        <v>32.381666666666668</v>
      </c>
      <c r="DM72" s="1">
        <v>13.33</v>
      </c>
      <c r="DN72" s="1">
        <v>33.33</v>
      </c>
      <c r="DO72" s="1">
        <f>MAX(DM72:DN72)</f>
        <v>33.33</v>
      </c>
      <c r="DP72" s="30">
        <v>27.78</v>
      </c>
      <c r="DQ72" s="30">
        <v>0</v>
      </c>
      <c r="DR72" s="30">
        <f>MAX(DP72:DQ72)</f>
        <v>27.78</v>
      </c>
      <c r="DS72" s="1">
        <v>27.78</v>
      </c>
      <c r="DT72" s="1">
        <v>0</v>
      </c>
      <c r="DU72" s="1">
        <f>MAX(DS72:DT72)</f>
        <v>27.78</v>
      </c>
      <c r="DV72" s="30">
        <v>0</v>
      </c>
      <c r="DW72" s="30">
        <v>0</v>
      </c>
      <c r="DX72" s="30"/>
      <c r="DY72" s="15">
        <f>AVERAGE(DO72,DR72,DU72,DX72)</f>
        <v>29.63</v>
      </c>
      <c r="DZ72" s="1">
        <v>6.67</v>
      </c>
      <c r="EA72" s="1">
        <v>0</v>
      </c>
      <c r="EB72" s="1">
        <f>MIN(MAX(DZ72:EA72)+0.2*EH72, 100)</f>
        <v>6.67</v>
      </c>
      <c r="EC72" s="30">
        <v>41.67</v>
      </c>
      <c r="ED72" s="30">
        <v>0</v>
      </c>
      <c r="EE72" s="30">
        <f>MIN(MAX(EC72:ED72)+0.15*EH72, 100)</f>
        <v>41.67</v>
      </c>
      <c r="EF72" s="1">
        <v>0</v>
      </c>
      <c r="EG72" s="1">
        <v>0</v>
      </c>
      <c r="EH72" s="1">
        <f>MAX(EF72:EG72)</f>
        <v>0</v>
      </c>
      <c r="EI72" s="15">
        <f>AVERAGE(EB72,EE72,EH72)</f>
        <v>16.113333333333333</v>
      </c>
      <c r="EJ72" s="3">
        <v>0.25</v>
      </c>
      <c r="EK72" s="3">
        <v>0.2</v>
      </c>
      <c r="EL72" s="3">
        <v>0.25</v>
      </c>
      <c r="EM72" s="3">
        <v>0.3</v>
      </c>
      <c r="EN72" s="25">
        <f>MIN(IF(C72="Yes",AQ72+CZ72,0),100)</f>
        <v>66</v>
      </c>
      <c r="EO72" s="25">
        <f>IF(ES72&lt;0,EN72+ES72*-4,EN72)</f>
        <v>66</v>
      </c>
      <c r="EP72" s="25">
        <f>MIN(IF(C72="Yes",AQ72+DL72,0), 100)</f>
        <v>34.381666666666668</v>
      </c>
      <c r="EQ72" s="25">
        <f>MIN(IF(C72="Yes",AQ72+DY72,0),100)</f>
        <v>31.63</v>
      </c>
      <c r="ER72" s="25">
        <f>MIN(IF(C72="Yes",AQ72+EI72,0), 100)</f>
        <v>18.113333333333333</v>
      </c>
      <c r="ES72" s="26">
        <f>EJ72*EN72+EK72*EP72+EL72*EQ72+EM72*ER72</f>
        <v>36.717833333333331</v>
      </c>
      <c r="ET72" s="26">
        <f>EJ72*EO72+EK72*EP72+EL72*EQ72+EM72*ER72</f>
        <v>36.717833333333331</v>
      </c>
    </row>
    <row r="73" spans="1:150" customFormat="1" x14ac:dyDescent="0.3">
      <c r="A73">
        <v>1402019046</v>
      </c>
      <c r="B73" t="s">
        <v>107</v>
      </c>
      <c r="C73" s="2" t="s">
        <v>108</v>
      </c>
      <c r="D73" s="6">
        <v>1</v>
      </c>
      <c r="E73" s="6"/>
      <c r="F73" s="7"/>
      <c r="G73" s="7"/>
      <c r="H73" s="6">
        <v>1</v>
      </c>
      <c r="I73" s="6">
        <v>1</v>
      </c>
      <c r="J73" s="7"/>
      <c r="K73" s="7"/>
      <c r="L73" s="6"/>
      <c r="M73" s="8"/>
      <c r="N73" s="7"/>
      <c r="O73" s="7"/>
      <c r="P73" s="6"/>
      <c r="Q73" s="8"/>
      <c r="R73" s="7">
        <v>1</v>
      </c>
      <c r="S73" s="7">
        <v>1</v>
      </c>
      <c r="T73" s="6"/>
      <c r="U73" s="16"/>
      <c r="V73" s="7"/>
      <c r="W73" s="7"/>
      <c r="X73" s="6"/>
      <c r="Y73" s="6"/>
      <c r="Z73" s="7"/>
      <c r="AA73" s="7"/>
      <c r="AB73" s="6"/>
      <c r="AC73" s="6"/>
      <c r="AD73" s="7"/>
      <c r="AE73" s="8"/>
      <c r="AF73" s="10">
        <v>14</v>
      </c>
      <c r="AG73" s="10">
        <v>10</v>
      </c>
      <c r="AH73" s="10">
        <f>COUNT(D73:AE73)</f>
        <v>5</v>
      </c>
      <c r="AI73" s="22">
        <f>IF(C73="Yes",(AF73-AH73+(CZ73-50)/AG73)/AF73,0)</f>
        <v>0.84285714285714286</v>
      </c>
      <c r="AJ73" s="11">
        <f>SUM(D73:AE73)</f>
        <v>5</v>
      </c>
      <c r="AK73" s="10">
        <f>MAX(AJ73-AL73-AM73,0)*-1</f>
        <v>0</v>
      </c>
      <c r="AL73" s="10">
        <v>10</v>
      </c>
      <c r="AM73" s="10">
        <v>3</v>
      </c>
      <c r="AN73" s="7">
        <f>AJ73+AK73+AO73</f>
        <v>5</v>
      </c>
      <c r="AO73" s="6"/>
      <c r="AP73" s="3">
        <v>0.5</v>
      </c>
      <c r="AQ73" s="15">
        <f>MIN(AN73,AL73)*AP73</f>
        <v>2.5</v>
      </c>
      <c r="AR73" s="6">
        <v>0</v>
      </c>
      <c r="AS73" s="6">
        <v>0</v>
      </c>
      <c r="AT73" s="6">
        <v>2</v>
      </c>
      <c r="AU73" s="6">
        <v>0</v>
      </c>
      <c r="AV73" s="7"/>
      <c r="AW73" s="7">
        <v>0</v>
      </c>
      <c r="AX73" s="7"/>
      <c r="AY73" s="7">
        <v>0</v>
      </c>
      <c r="AZ73" s="6"/>
      <c r="BA73" s="6">
        <v>0</v>
      </c>
      <c r="BB73" s="6"/>
      <c r="BC73" s="6">
        <v>0</v>
      </c>
      <c r="BD73" s="7"/>
      <c r="BE73" s="7">
        <f>IF(DO73&gt;=70, 5, 0)</f>
        <v>0</v>
      </c>
      <c r="BF73" s="7"/>
      <c r="BG73" s="7"/>
      <c r="BH73" s="7">
        <v>0</v>
      </c>
      <c r="BI73" s="6"/>
      <c r="BJ73" s="6">
        <f>IF(EB73&gt;=70, 6, 0)</f>
        <v>0</v>
      </c>
      <c r="BK73" s="6">
        <v>0</v>
      </c>
      <c r="BL73" s="7">
        <v>0</v>
      </c>
      <c r="BM73" s="7">
        <v>-5</v>
      </c>
      <c r="BN73" s="7">
        <v>0</v>
      </c>
      <c r="BO73" s="6"/>
      <c r="BP73" s="6">
        <f>IF(EE73&gt;=70, 6, 0)</f>
        <v>0</v>
      </c>
      <c r="BQ73" s="6">
        <v>0</v>
      </c>
      <c r="BR73" s="7"/>
      <c r="BS73" s="7">
        <v>0</v>
      </c>
      <c r="BT73" s="7">
        <v>0</v>
      </c>
      <c r="BU73" s="6">
        <v>5</v>
      </c>
      <c r="BV73" s="6">
        <v>0</v>
      </c>
      <c r="BW73" s="6">
        <f>IF(DR73&gt;=70, 5, 0)</f>
        <v>0</v>
      </c>
      <c r="BX73" s="6">
        <v>0</v>
      </c>
      <c r="BY73" s="6"/>
      <c r="BZ73" s="6">
        <v>0</v>
      </c>
      <c r="CA73" s="7">
        <v>0</v>
      </c>
      <c r="CB73" s="7">
        <v>0</v>
      </c>
      <c r="CC73" s="7">
        <v>0</v>
      </c>
      <c r="CD73" s="6">
        <v>0</v>
      </c>
      <c r="CE73" s="6">
        <f>IF(DU73&gt;=70, 5, 0)</f>
        <v>0</v>
      </c>
      <c r="CF73" s="6">
        <v>6</v>
      </c>
      <c r="CG73" s="6">
        <v>0</v>
      </c>
      <c r="CH73" s="6"/>
      <c r="CI73" s="6">
        <v>0</v>
      </c>
      <c r="CJ73" s="7"/>
      <c r="CK73" s="7"/>
      <c r="CL73" s="7"/>
      <c r="CM73" s="6"/>
      <c r="CN73" s="6">
        <f>IF(DX73&gt;=70, 5, 0)</f>
        <v>0</v>
      </c>
      <c r="CO73" s="6"/>
      <c r="CP73" s="6"/>
      <c r="CQ73" s="6"/>
      <c r="CR73" s="7"/>
      <c r="CS73" s="7">
        <f>IF(EH73&gt;=70, 6, 0)</f>
        <v>0</v>
      </c>
      <c r="CT73" s="7"/>
      <c r="CU73" s="6">
        <v>20</v>
      </c>
      <c r="CV73" s="7"/>
      <c r="CW73" s="6"/>
      <c r="CX73" s="10">
        <f>SUM(AR73:CW73)</f>
        <v>28</v>
      </c>
      <c r="CY73" s="10">
        <v>50</v>
      </c>
      <c r="CZ73" s="17">
        <f>CX73+CY73</f>
        <v>78</v>
      </c>
      <c r="DA73" s="1">
        <v>62.86</v>
      </c>
      <c r="DB73" s="18">
        <v>50</v>
      </c>
      <c r="DC73" s="18">
        <v>50</v>
      </c>
      <c r="DD73" s="30">
        <f>AVERAGE(DB73:DC73)</f>
        <v>50</v>
      </c>
      <c r="DE73" s="1">
        <v>0</v>
      </c>
      <c r="DF73" s="30">
        <v>45</v>
      </c>
      <c r="DG73" s="1">
        <v>0</v>
      </c>
      <c r="DH73" s="30">
        <v>0</v>
      </c>
      <c r="DI73" s="18">
        <v>0</v>
      </c>
      <c r="DJ73" s="18">
        <v>0</v>
      </c>
      <c r="DK73" s="1"/>
      <c r="DL73" s="15">
        <f>AVERAGE(DA73,DD73:DH73,DK73)</f>
        <v>26.310000000000002</v>
      </c>
      <c r="DM73" s="1">
        <v>46.67</v>
      </c>
      <c r="DN73" s="1">
        <v>46.67</v>
      </c>
      <c r="DO73" s="1">
        <f>MAX(DM73:DN73)</f>
        <v>46.67</v>
      </c>
      <c r="DP73" s="30">
        <v>33.33</v>
      </c>
      <c r="DQ73" s="30">
        <v>0</v>
      </c>
      <c r="DR73" s="30">
        <f>MAX(DP73:DQ73)</f>
        <v>33.33</v>
      </c>
      <c r="DS73" s="1">
        <v>33.33</v>
      </c>
      <c r="DT73" s="1">
        <v>0</v>
      </c>
      <c r="DU73" s="1">
        <f>MAX(DS73:DT73)</f>
        <v>33.33</v>
      </c>
      <c r="DV73" s="30">
        <v>0</v>
      </c>
      <c r="DW73" s="30">
        <v>0</v>
      </c>
      <c r="DX73" s="30"/>
      <c r="DY73" s="15">
        <f>AVERAGE(DO73,DR73,DU73,DX73)</f>
        <v>37.776666666666664</v>
      </c>
      <c r="DZ73" s="1">
        <v>0</v>
      </c>
      <c r="EA73" s="1">
        <v>0</v>
      </c>
      <c r="EB73" s="1">
        <f>MIN(MAX(DZ73:EA73)+0.2*EH73, 100)</f>
        <v>0</v>
      </c>
      <c r="EC73" s="30">
        <v>0</v>
      </c>
      <c r="ED73" s="30">
        <v>0</v>
      </c>
      <c r="EE73" s="30">
        <f>MIN(MAX(EC73:ED73)+0.15*EH73, 100)</f>
        <v>0</v>
      </c>
      <c r="EF73" s="1">
        <v>0</v>
      </c>
      <c r="EG73" s="1">
        <v>0</v>
      </c>
      <c r="EH73" s="1">
        <f>MAX(EF73:EG73)</f>
        <v>0</v>
      </c>
      <c r="EI73" s="15">
        <f>AVERAGE(EB73,EE73,EH73)</f>
        <v>0</v>
      </c>
      <c r="EJ73" s="3">
        <v>0.25</v>
      </c>
      <c r="EK73" s="3">
        <v>0.2</v>
      </c>
      <c r="EL73" s="3">
        <v>0.25</v>
      </c>
      <c r="EM73" s="3">
        <v>0.3</v>
      </c>
      <c r="EN73" s="25">
        <f>MIN(IF(C73="Yes",AQ73+CZ73,0),100)</f>
        <v>80.5</v>
      </c>
      <c r="EO73" s="25">
        <f>IF(ES73&lt;0,EN73+ES73*-4,EN73)</f>
        <v>80.5</v>
      </c>
      <c r="EP73" s="25">
        <f>MIN(IF(C73="Yes",AQ73+DL73,0), 100)</f>
        <v>28.810000000000002</v>
      </c>
      <c r="EQ73" s="25">
        <f>MIN(IF(C73="Yes",AQ73+DY73,0),100)</f>
        <v>40.276666666666664</v>
      </c>
      <c r="ER73" s="25">
        <f>MIN(IF(C73="Yes",AQ73+EI73,0), 100)</f>
        <v>2.5</v>
      </c>
      <c r="ES73" s="26">
        <f>EJ73*EN73+EK73*EP73+EL73*EQ73+EM73*ER73</f>
        <v>36.706166666666668</v>
      </c>
      <c r="ET73" s="26">
        <f>EJ73*EO73+EK73*EP73+EL73*EQ73+EM73*ER73</f>
        <v>36.706166666666668</v>
      </c>
    </row>
    <row r="74" spans="1:150" customFormat="1" x14ac:dyDescent="0.3">
      <c r="A74">
        <v>1402017175</v>
      </c>
      <c r="B74" t="s">
        <v>106</v>
      </c>
      <c r="C74" s="2" t="s">
        <v>108</v>
      </c>
      <c r="D74" s="6"/>
      <c r="E74" s="6"/>
      <c r="F74" s="7"/>
      <c r="G74" s="7"/>
      <c r="H74" s="6">
        <v>0</v>
      </c>
      <c r="I74" s="6"/>
      <c r="J74" s="7"/>
      <c r="K74" s="7"/>
      <c r="L74" s="6"/>
      <c r="M74" s="8"/>
      <c r="N74" s="7"/>
      <c r="O74" s="7"/>
      <c r="P74" s="6"/>
      <c r="Q74" s="8"/>
      <c r="R74" s="7">
        <v>1</v>
      </c>
      <c r="S74" s="7"/>
      <c r="T74" s="6"/>
      <c r="U74" s="6"/>
      <c r="V74" s="7"/>
      <c r="W74" s="7"/>
      <c r="X74" s="6"/>
      <c r="Y74" s="6"/>
      <c r="Z74" s="7"/>
      <c r="AA74" s="7"/>
      <c r="AB74" s="6"/>
      <c r="AC74" s="6"/>
      <c r="AD74" s="7"/>
      <c r="AE74" s="8"/>
      <c r="AF74" s="10">
        <v>14</v>
      </c>
      <c r="AG74" s="10">
        <v>10</v>
      </c>
      <c r="AH74" s="10">
        <f>COUNT(D74:AE74)</f>
        <v>2</v>
      </c>
      <c r="AI74" s="22">
        <f>IF(C74="Yes",(AF74-AH74+(CZ74-50)/AG74)/AF74,0)</f>
        <v>0.91428571428571437</v>
      </c>
      <c r="AJ74" s="11">
        <f>SUM(D74:AE74)</f>
        <v>1</v>
      </c>
      <c r="AK74" s="10">
        <f>MAX(AJ74-AL74-AM74,0)*-1</f>
        <v>0</v>
      </c>
      <c r="AL74" s="10">
        <v>10</v>
      </c>
      <c r="AM74" s="10">
        <v>3</v>
      </c>
      <c r="AN74" s="7">
        <f>AJ74+AK74+AO74</f>
        <v>1</v>
      </c>
      <c r="AO74" s="6"/>
      <c r="AP74" s="3">
        <v>0.5</v>
      </c>
      <c r="AQ74" s="15">
        <f>MIN(AN74,AL74)*AP74</f>
        <v>0.5</v>
      </c>
      <c r="AR74" s="6">
        <v>0</v>
      </c>
      <c r="AS74" s="6">
        <v>0</v>
      </c>
      <c r="AT74" s="6">
        <v>4</v>
      </c>
      <c r="AU74" s="6">
        <v>0</v>
      </c>
      <c r="AV74" s="7">
        <v>-5</v>
      </c>
      <c r="AW74" s="7">
        <v>0</v>
      </c>
      <c r="AX74" s="7"/>
      <c r="AY74" s="7">
        <v>0</v>
      </c>
      <c r="AZ74" s="6"/>
      <c r="BA74" s="6">
        <v>3</v>
      </c>
      <c r="BB74" s="6"/>
      <c r="BC74" s="6">
        <v>-5</v>
      </c>
      <c r="BD74" s="7"/>
      <c r="BE74" s="7">
        <f>IF(DO74&gt;=70, 5, 0)</f>
        <v>0</v>
      </c>
      <c r="BF74" s="7"/>
      <c r="BG74" s="7"/>
      <c r="BH74" s="7">
        <v>0</v>
      </c>
      <c r="BI74" s="6"/>
      <c r="BJ74" s="6">
        <f>IF(EB74&gt;=70, 6, 0)</f>
        <v>0</v>
      </c>
      <c r="BK74" s="6">
        <v>-5</v>
      </c>
      <c r="BL74" s="7">
        <v>0</v>
      </c>
      <c r="BM74" s="7">
        <v>0</v>
      </c>
      <c r="BN74" s="7">
        <v>0</v>
      </c>
      <c r="BO74" s="6"/>
      <c r="BP74" s="6">
        <f>IF(EE74&gt;=70, 6, 0)</f>
        <v>0</v>
      </c>
      <c r="BQ74" s="6">
        <v>0</v>
      </c>
      <c r="BR74" s="7"/>
      <c r="BS74" s="7">
        <v>0</v>
      </c>
      <c r="BT74" s="7">
        <v>0</v>
      </c>
      <c r="BU74" s="6"/>
      <c r="BV74" s="6">
        <v>0</v>
      </c>
      <c r="BW74" s="6">
        <f>IF(DR74&gt;=70, 5, 0)</f>
        <v>0</v>
      </c>
      <c r="BX74" s="6">
        <v>0</v>
      </c>
      <c r="BY74" s="6"/>
      <c r="BZ74" s="6">
        <v>0</v>
      </c>
      <c r="CA74" s="7">
        <v>0</v>
      </c>
      <c r="CB74" s="7">
        <v>0</v>
      </c>
      <c r="CC74" s="7">
        <v>0</v>
      </c>
      <c r="CD74" s="6">
        <v>0</v>
      </c>
      <c r="CE74" s="6">
        <f>IF(DU74&gt;=70, 5, 0)</f>
        <v>0</v>
      </c>
      <c r="CF74" s="6">
        <v>6</v>
      </c>
      <c r="CG74" s="6">
        <v>0</v>
      </c>
      <c r="CH74" s="6"/>
      <c r="CI74" s="6">
        <v>0</v>
      </c>
      <c r="CJ74" s="7"/>
      <c r="CK74" s="7"/>
      <c r="CL74" s="7"/>
      <c r="CM74" s="6"/>
      <c r="CN74" s="6">
        <f>IF(DX74&gt;=70, 5, 0)</f>
        <v>0</v>
      </c>
      <c r="CO74" s="6"/>
      <c r="CP74" s="6"/>
      <c r="CQ74" s="6"/>
      <c r="CR74" s="7"/>
      <c r="CS74" s="7">
        <f>IF(EH74&gt;=70, 6, 0)</f>
        <v>0</v>
      </c>
      <c r="CT74" s="7"/>
      <c r="CU74" s="6"/>
      <c r="CV74" s="7"/>
      <c r="CW74" s="6">
        <f>5+5</f>
        <v>10</v>
      </c>
      <c r="CX74" s="10">
        <f>SUM(AR74:CW74)</f>
        <v>8</v>
      </c>
      <c r="CY74" s="10">
        <v>50</v>
      </c>
      <c r="CZ74" s="17">
        <f>CX74+CY74</f>
        <v>58</v>
      </c>
      <c r="DA74" s="1">
        <v>71.430000000000007</v>
      </c>
      <c r="DB74" s="18">
        <v>75</v>
      </c>
      <c r="DC74" s="18">
        <v>0</v>
      </c>
      <c r="DD74" s="30">
        <f>AVERAGE(DB74:DC74)</f>
        <v>37.5</v>
      </c>
      <c r="DE74" s="1">
        <v>0</v>
      </c>
      <c r="DF74" s="30">
        <v>35</v>
      </c>
      <c r="DG74" s="1">
        <v>0</v>
      </c>
      <c r="DH74" s="30">
        <v>0</v>
      </c>
      <c r="DI74" s="18">
        <v>0</v>
      </c>
      <c r="DJ74" s="18">
        <v>0</v>
      </c>
      <c r="DK74" s="1"/>
      <c r="DL74" s="15">
        <f>AVERAGE(DA74,DD74:DH74,DK74)</f>
        <v>23.988333333333333</v>
      </c>
      <c r="DM74" s="1">
        <v>26.67</v>
      </c>
      <c r="DN74" s="1">
        <v>46.67</v>
      </c>
      <c r="DO74" s="1">
        <f>MAX(DM74:DN74)</f>
        <v>46.67</v>
      </c>
      <c r="DP74" s="30">
        <v>44.44</v>
      </c>
      <c r="DQ74" s="30">
        <v>0</v>
      </c>
      <c r="DR74" s="30">
        <f>MAX(DP74:DQ74)</f>
        <v>44.44</v>
      </c>
      <c r="DS74" s="1">
        <v>44.44</v>
      </c>
      <c r="DT74" s="1">
        <v>0</v>
      </c>
      <c r="DU74" s="1">
        <f>MAX(DS74:DT74)</f>
        <v>44.44</v>
      </c>
      <c r="DV74" s="30">
        <v>0</v>
      </c>
      <c r="DW74" s="30">
        <v>0</v>
      </c>
      <c r="DX74" s="30"/>
      <c r="DY74" s="15">
        <f>AVERAGE(DO74,DR74,DU74,DX74)</f>
        <v>45.183333333333337</v>
      </c>
      <c r="DZ74" s="1">
        <v>0</v>
      </c>
      <c r="EA74" s="1">
        <v>0</v>
      </c>
      <c r="EB74" s="1">
        <f>MIN(MAX(DZ74:EA74)+0.2*EH74, 100)</f>
        <v>0</v>
      </c>
      <c r="EC74" s="30">
        <v>50</v>
      </c>
      <c r="ED74" s="30">
        <v>0</v>
      </c>
      <c r="EE74" s="30">
        <f>MIN(MAX(EC74:ED74)+0.15*EH74, 100)</f>
        <v>50</v>
      </c>
      <c r="EF74" s="1">
        <v>0</v>
      </c>
      <c r="EG74" s="1">
        <v>0</v>
      </c>
      <c r="EH74" s="1">
        <f>MAX(EF74:EG74)</f>
        <v>0</v>
      </c>
      <c r="EI74" s="15">
        <f>AVERAGE(EB74,EE74,EH74)</f>
        <v>16.666666666666668</v>
      </c>
      <c r="EJ74" s="3">
        <v>0.25</v>
      </c>
      <c r="EK74" s="3">
        <v>0.2</v>
      </c>
      <c r="EL74" s="3">
        <v>0.25</v>
      </c>
      <c r="EM74" s="3">
        <v>0.3</v>
      </c>
      <c r="EN74" s="25">
        <f>MIN(IF(C74="Yes",AQ74+CZ74,0),100)</f>
        <v>58.5</v>
      </c>
      <c r="EO74" s="25">
        <f>IF(ES74&lt;0,EN74+ES74*-4,EN74)</f>
        <v>58.5</v>
      </c>
      <c r="EP74" s="25">
        <f>MIN(IF(C74="Yes",AQ74+DL74,0), 100)</f>
        <v>24.488333333333333</v>
      </c>
      <c r="EQ74" s="25">
        <f>MIN(IF(C74="Yes",AQ74+DY74,0),100)</f>
        <v>45.683333333333337</v>
      </c>
      <c r="ER74" s="25">
        <f>MIN(IF(C74="Yes",AQ74+EI74,0), 100)</f>
        <v>17.166666666666668</v>
      </c>
      <c r="ES74" s="26">
        <f>EJ74*EN74+EK74*EP74+EL74*EQ74+EM74*ER74</f>
        <v>36.093499999999999</v>
      </c>
      <c r="ET74" s="26">
        <f>EJ74*EO74+EK74*EP74+EL74*EQ74+EM74*ER74</f>
        <v>36.093499999999999</v>
      </c>
    </row>
    <row r="75" spans="1:150" customFormat="1" x14ac:dyDescent="0.3">
      <c r="A75">
        <v>1402017151</v>
      </c>
      <c r="B75" t="s">
        <v>106</v>
      </c>
      <c r="C75" s="2" t="s">
        <v>108</v>
      </c>
      <c r="D75" s="6"/>
      <c r="E75" s="6"/>
      <c r="F75" s="7">
        <v>1</v>
      </c>
      <c r="G75" s="7"/>
      <c r="H75" s="6">
        <v>1</v>
      </c>
      <c r="I75" s="6">
        <v>1</v>
      </c>
      <c r="J75" s="7"/>
      <c r="K75" s="7"/>
      <c r="L75" s="6"/>
      <c r="M75" s="8"/>
      <c r="N75" s="7"/>
      <c r="O75" s="7"/>
      <c r="P75" s="6">
        <v>1</v>
      </c>
      <c r="Q75" s="8"/>
      <c r="R75" s="7"/>
      <c r="S75" s="7">
        <v>1</v>
      </c>
      <c r="T75" s="6"/>
      <c r="U75" s="16"/>
      <c r="V75" s="7"/>
      <c r="W75" s="7"/>
      <c r="X75" s="6"/>
      <c r="Y75" s="6"/>
      <c r="Z75" s="7"/>
      <c r="AA75" s="7"/>
      <c r="AB75" s="6"/>
      <c r="AC75" s="6"/>
      <c r="AD75" s="7"/>
      <c r="AE75" s="8"/>
      <c r="AF75" s="10">
        <v>14</v>
      </c>
      <c r="AG75" s="10">
        <v>10</v>
      </c>
      <c r="AH75" s="10">
        <f>COUNT(D75:AE75)</f>
        <v>5</v>
      </c>
      <c r="AI75" s="22">
        <f>IF(C75="Yes",(AF75-AH75+(CZ75-50)/AG75)/AF75,0)</f>
        <v>0.72142857142857142</v>
      </c>
      <c r="AJ75" s="11">
        <f>SUM(D75:AE75)</f>
        <v>5</v>
      </c>
      <c r="AK75" s="10">
        <f>MAX(AJ75-AL75-AM75,0)*-1</f>
        <v>0</v>
      </c>
      <c r="AL75" s="10">
        <v>10</v>
      </c>
      <c r="AM75" s="10">
        <v>3</v>
      </c>
      <c r="AN75" s="7">
        <f>AJ75+AK75+AO75</f>
        <v>5</v>
      </c>
      <c r="AO75" s="6"/>
      <c r="AP75" s="3">
        <v>0.5</v>
      </c>
      <c r="AQ75" s="15">
        <f>MIN(AN75,AL75)*AP75</f>
        <v>2.5</v>
      </c>
      <c r="AR75" s="6">
        <v>0</v>
      </c>
      <c r="AS75" s="6">
        <v>0</v>
      </c>
      <c r="AT75" s="6">
        <v>2</v>
      </c>
      <c r="AU75" s="6">
        <v>0</v>
      </c>
      <c r="AV75" s="7"/>
      <c r="AW75" s="7">
        <v>0</v>
      </c>
      <c r="AX75" s="7"/>
      <c r="AY75" s="7">
        <v>0</v>
      </c>
      <c r="AZ75" s="6"/>
      <c r="BA75" s="6">
        <v>3</v>
      </c>
      <c r="BB75" s="6"/>
      <c r="BC75" s="6">
        <v>0</v>
      </c>
      <c r="BD75" s="7"/>
      <c r="BE75" s="7">
        <f>IF(DO75&gt;=70, 5, 0)</f>
        <v>0</v>
      </c>
      <c r="BF75" s="7"/>
      <c r="BG75" s="7"/>
      <c r="BH75" s="7">
        <v>0</v>
      </c>
      <c r="BI75" s="6"/>
      <c r="BJ75" s="6">
        <f>IF(EB75&gt;=70, 6, 0)</f>
        <v>0</v>
      </c>
      <c r="BK75" s="6">
        <v>0</v>
      </c>
      <c r="BL75" s="7">
        <v>0</v>
      </c>
      <c r="BM75" s="7">
        <v>-5</v>
      </c>
      <c r="BN75" s="7">
        <v>0</v>
      </c>
      <c r="BO75" s="6"/>
      <c r="BP75" s="6">
        <f>IF(EE75&gt;=70, 6, 0)</f>
        <v>0</v>
      </c>
      <c r="BQ75" s="6">
        <v>0</v>
      </c>
      <c r="BR75" s="7"/>
      <c r="BS75" s="7">
        <v>0</v>
      </c>
      <c r="BT75" s="7">
        <v>0</v>
      </c>
      <c r="BU75" s="6">
        <v>5</v>
      </c>
      <c r="BV75" s="6">
        <v>0</v>
      </c>
      <c r="BW75" s="6">
        <f>IF(DR75&gt;=70, 5, 0)</f>
        <v>0</v>
      </c>
      <c r="BX75" s="6">
        <v>0</v>
      </c>
      <c r="BY75" s="6"/>
      <c r="BZ75" s="6">
        <v>0</v>
      </c>
      <c r="CA75" s="7">
        <v>0</v>
      </c>
      <c r="CB75" s="7">
        <v>0</v>
      </c>
      <c r="CC75" s="7">
        <v>0</v>
      </c>
      <c r="CD75" s="6">
        <v>0</v>
      </c>
      <c r="CE75" s="6">
        <f>IF(DU75&gt;=70, 5, 0)</f>
        <v>0</v>
      </c>
      <c r="CF75" s="6">
        <v>6</v>
      </c>
      <c r="CG75" s="6">
        <v>0</v>
      </c>
      <c r="CH75" s="6"/>
      <c r="CI75" s="6">
        <v>0</v>
      </c>
      <c r="CJ75" s="7"/>
      <c r="CK75" s="7"/>
      <c r="CL75" s="7"/>
      <c r="CM75" s="6"/>
      <c r="CN75" s="6">
        <f>IF(DX75&gt;=70, 5, 0)</f>
        <v>0</v>
      </c>
      <c r="CO75" s="6"/>
      <c r="CP75" s="6"/>
      <c r="CQ75" s="6"/>
      <c r="CR75" s="7"/>
      <c r="CS75" s="7">
        <f>IF(EH75&gt;=70, 6, 0)</f>
        <v>0</v>
      </c>
      <c r="CT75" s="7"/>
      <c r="CU75" s="6"/>
      <c r="CV75" s="7"/>
      <c r="CW75" s="6"/>
      <c r="CX75" s="10">
        <f>SUM(AR75:CW75)</f>
        <v>11</v>
      </c>
      <c r="CY75" s="10">
        <v>50</v>
      </c>
      <c r="CZ75" s="17">
        <f>CX75+CY75</f>
        <v>61</v>
      </c>
      <c r="DA75" s="1">
        <v>60</v>
      </c>
      <c r="DB75" s="18">
        <v>75</v>
      </c>
      <c r="DC75" s="18">
        <v>100</v>
      </c>
      <c r="DD75" s="30">
        <f>AVERAGE(DB75:DC75)</f>
        <v>87.5</v>
      </c>
      <c r="DE75" s="1">
        <v>0</v>
      </c>
      <c r="DF75" s="30">
        <v>65</v>
      </c>
      <c r="DG75" s="1">
        <v>0</v>
      </c>
      <c r="DH75" s="30">
        <v>0</v>
      </c>
      <c r="DI75" s="18">
        <v>0</v>
      </c>
      <c r="DJ75" s="18">
        <v>0</v>
      </c>
      <c r="DK75" s="1"/>
      <c r="DL75" s="15">
        <f>AVERAGE(DA75,DD75:DH75,DK75)</f>
        <v>35.416666666666664</v>
      </c>
      <c r="DM75" s="1">
        <v>33.33</v>
      </c>
      <c r="DN75" s="1">
        <v>40</v>
      </c>
      <c r="DO75" s="1">
        <f>MAX(DM75:DN75)</f>
        <v>40</v>
      </c>
      <c r="DP75" s="30">
        <v>16.670000000000002</v>
      </c>
      <c r="DQ75" s="30">
        <v>0</v>
      </c>
      <c r="DR75" s="30">
        <f>MAX(DP75:DQ75)</f>
        <v>16.670000000000002</v>
      </c>
      <c r="DS75" s="1">
        <v>16.670000000000002</v>
      </c>
      <c r="DT75" s="1">
        <v>0</v>
      </c>
      <c r="DU75" s="1">
        <f>MAX(DS75:DT75)</f>
        <v>16.670000000000002</v>
      </c>
      <c r="DV75" s="30">
        <v>0</v>
      </c>
      <c r="DW75" s="30">
        <v>0</v>
      </c>
      <c r="DX75" s="30"/>
      <c r="DY75" s="15">
        <f>AVERAGE(DO75,DR75,DU75,DX75)</f>
        <v>24.446666666666669</v>
      </c>
      <c r="DZ75" s="1">
        <v>0</v>
      </c>
      <c r="EA75" s="1">
        <v>0</v>
      </c>
      <c r="EB75" s="1">
        <f>MIN(MAX(DZ75:EA75)+0.2*EH75, 100)</f>
        <v>0</v>
      </c>
      <c r="EC75" s="30">
        <v>50</v>
      </c>
      <c r="ED75" s="30">
        <v>0</v>
      </c>
      <c r="EE75" s="30">
        <f>MIN(MAX(EC75:ED75)+0.15*EH75, 100)</f>
        <v>50</v>
      </c>
      <c r="EF75" s="1">
        <v>0</v>
      </c>
      <c r="EG75" s="1">
        <v>0</v>
      </c>
      <c r="EH75" s="1">
        <f>MAX(EF75:EG75)</f>
        <v>0</v>
      </c>
      <c r="EI75" s="15">
        <f>AVERAGE(EB75,EE75,EH75)</f>
        <v>16.666666666666668</v>
      </c>
      <c r="EJ75" s="3">
        <v>0.25</v>
      </c>
      <c r="EK75" s="3">
        <v>0.2</v>
      </c>
      <c r="EL75" s="3">
        <v>0.25</v>
      </c>
      <c r="EM75" s="3">
        <v>0.3</v>
      </c>
      <c r="EN75" s="25">
        <f>MIN(IF(C75="Yes",AQ75+CZ75,0),100)</f>
        <v>63.5</v>
      </c>
      <c r="EO75" s="25">
        <f>IF(ES75&lt;0,EN75+ES75*-4,EN75)</f>
        <v>63.5</v>
      </c>
      <c r="EP75" s="25">
        <f>MIN(IF(C75="Yes",AQ75+DL75,0), 100)</f>
        <v>37.916666666666664</v>
      </c>
      <c r="EQ75" s="25">
        <f>MIN(IF(C75="Yes",AQ75+DY75,0),100)</f>
        <v>26.946666666666669</v>
      </c>
      <c r="ER75" s="25">
        <f>MIN(IF(C75="Yes",AQ75+EI75,0), 100)</f>
        <v>19.166666666666668</v>
      </c>
      <c r="ES75" s="26">
        <f>EJ75*EN75+EK75*EP75+EL75*EQ75+EM75*ER75</f>
        <v>35.945</v>
      </c>
      <c r="ET75" s="26">
        <f>EJ75*EO75+EK75*EP75+EL75*EQ75+EM75*ER75</f>
        <v>35.945</v>
      </c>
    </row>
    <row r="76" spans="1:150" customFormat="1" x14ac:dyDescent="0.3">
      <c r="A76">
        <v>1402018187</v>
      </c>
      <c r="B76" t="s">
        <v>106</v>
      </c>
      <c r="C76" s="2" t="s">
        <v>108</v>
      </c>
      <c r="D76" s="6"/>
      <c r="E76" s="6"/>
      <c r="F76" s="7">
        <v>1</v>
      </c>
      <c r="G76" s="7"/>
      <c r="H76" s="6"/>
      <c r="I76" s="6"/>
      <c r="J76" s="7">
        <v>1</v>
      </c>
      <c r="K76" s="7"/>
      <c r="L76" s="6">
        <v>1</v>
      </c>
      <c r="M76" s="8"/>
      <c r="N76" s="7"/>
      <c r="O76" s="7"/>
      <c r="P76" s="6">
        <v>1</v>
      </c>
      <c r="Q76" s="8"/>
      <c r="R76" s="7">
        <v>1</v>
      </c>
      <c r="S76" s="7"/>
      <c r="T76" s="6"/>
      <c r="U76" s="16"/>
      <c r="V76" s="7"/>
      <c r="W76" s="7"/>
      <c r="X76" s="6">
        <v>1</v>
      </c>
      <c r="Y76" s="6"/>
      <c r="Z76" s="7"/>
      <c r="AA76" s="7"/>
      <c r="AB76" s="6"/>
      <c r="AC76" s="6"/>
      <c r="AD76" s="7"/>
      <c r="AE76" s="8"/>
      <c r="AF76" s="10">
        <v>14</v>
      </c>
      <c r="AG76" s="10">
        <v>10</v>
      </c>
      <c r="AH76" s="10">
        <f>COUNT(D76:AE76)</f>
        <v>6</v>
      </c>
      <c r="AI76" s="22">
        <f>IF(C76="Yes",(AF76-AH76+(CZ76-50)/AG76)/AF76,0)</f>
        <v>0.73571428571428577</v>
      </c>
      <c r="AJ76" s="11">
        <f>SUM(D76:AE76)</f>
        <v>6</v>
      </c>
      <c r="AK76" s="10">
        <f>MAX(AJ76-AL76-AM76,0)*-1</f>
        <v>0</v>
      </c>
      <c r="AL76" s="10">
        <v>10</v>
      </c>
      <c r="AM76" s="10">
        <v>3</v>
      </c>
      <c r="AN76" s="7">
        <f>AJ76+AK76+AO76</f>
        <v>6</v>
      </c>
      <c r="AO76" s="6"/>
      <c r="AP76" s="3">
        <v>0.5</v>
      </c>
      <c r="AQ76" s="15">
        <f>MIN(AN76,AL76)*AP76</f>
        <v>3</v>
      </c>
      <c r="AR76" s="6">
        <v>0</v>
      </c>
      <c r="AS76" s="6">
        <v>0</v>
      </c>
      <c r="AT76" s="6">
        <v>1</v>
      </c>
      <c r="AU76" s="6">
        <v>0</v>
      </c>
      <c r="AV76" s="7"/>
      <c r="AW76" s="7">
        <v>0</v>
      </c>
      <c r="AX76" s="7"/>
      <c r="AY76" s="7">
        <v>0</v>
      </c>
      <c r="AZ76" s="6"/>
      <c r="BA76" s="6">
        <v>3</v>
      </c>
      <c r="BB76" s="6"/>
      <c r="BC76" s="6">
        <v>0</v>
      </c>
      <c r="BD76" s="7"/>
      <c r="BE76" s="7">
        <f>IF(DO76&gt;=70, 5, 0)</f>
        <v>0</v>
      </c>
      <c r="BF76" s="7"/>
      <c r="BG76" s="7"/>
      <c r="BH76" s="7">
        <v>0</v>
      </c>
      <c r="BI76" s="6"/>
      <c r="BJ76" s="6">
        <f>IF(EB76&gt;=70, 6, 0)</f>
        <v>0</v>
      </c>
      <c r="BK76" s="6">
        <v>0</v>
      </c>
      <c r="BL76" s="7">
        <v>0</v>
      </c>
      <c r="BM76" s="7">
        <v>-5</v>
      </c>
      <c r="BN76" s="7">
        <v>0</v>
      </c>
      <c r="BO76" s="6">
        <v>13</v>
      </c>
      <c r="BP76" s="6">
        <f>IF(EE76&gt;=70, 6, 0)</f>
        <v>0</v>
      </c>
      <c r="BQ76" s="6">
        <v>0</v>
      </c>
      <c r="BR76" s="7"/>
      <c r="BS76" s="7">
        <v>0</v>
      </c>
      <c r="BT76" s="7">
        <v>0</v>
      </c>
      <c r="BU76" s="6">
        <v>5</v>
      </c>
      <c r="BV76" s="6">
        <v>0</v>
      </c>
      <c r="BW76" s="6">
        <f>IF(DR76&gt;=70, 5, 0)</f>
        <v>0</v>
      </c>
      <c r="BX76" s="6">
        <v>0</v>
      </c>
      <c r="BY76" s="6"/>
      <c r="BZ76" s="6">
        <v>0</v>
      </c>
      <c r="CA76" s="7">
        <v>0</v>
      </c>
      <c r="CB76" s="7">
        <v>0</v>
      </c>
      <c r="CC76" s="7">
        <v>0</v>
      </c>
      <c r="CD76" s="6">
        <v>0</v>
      </c>
      <c r="CE76" s="6">
        <f>IF(DU76&gt;=70, 5, 0)</f>
        <v>0</v>
      </c>
      <c r="CF76" s="6">
        <v>6</v>
      </c>
      <c r="CG76" s="6">
        <v>0</v>
      </c>
      <c r="CH76" s="6"/>
      <c r="CI76" s="6">
        <v>0</v>
      </c>
      <c r="CJ76" s="7"/>
      <c r="CK76" s="7"/>
      <c r="CL76" s="7"/>
      <c r="CM76" s="6"/>
      <c r="CN76" s="6">
        <f>IF(DX76&gt;=70, 5, 0)</f>
        <v>0</v>
      </c>
      <c r="CO76" s="6"/>
      <c r="CP76" s="6"/>
      <c r="CQ76" s="6"/>
      <c r="CR76" s="7"/>
      <c r="CS76" s="7">
        <f>IF(EH76&gt;=70, 6, 0)</f>
        <v>0</v>
      </c>
      <c r="CT76" s="7"/>
      <c r="CU76" s="6"/>
      <c r="CV76" s="7"/>
      <c r="CW76" s="6"/>
      <c r="CX76" s="10">
        <f>SUM(AR76:CW76)</f>
        <v>23</v>
      </c>
      <c r="CY76" s="10">
        <v>50</v>
      </c>
      <c r="CZ76" s="17">
        <f>CX76+CY76</f>
        <v>73</v>
      </c>
      <c r="DA76" s="1">
        <v>57.14</v>
      </c>
      <c r="DB76" s="18">
        <v>25</v>
      </c>
      <c r="DC76" s="18">
        <v>50</v>
      </c>
      <c r="DD76" s="30">
        <f>AVERAGE(DB76:DC76)</f>
        <v>37.5</v>
      </c>
      <c r="DE76" s="1">
        <v>0</v>
      </c>
      <c r="DF76" s="30">
        <v>65</v>
      </c>
      <c r="DG76" s="1">
        <v>0</v>
      </c>
      <c r="DH76" s="30">
        <v>0</v>
      </c>
      <c r="DI76" s="18">
        <v>0</v>
      </c>
      <c r="DJ76" s="18">
        <v>0</v>
      </c>
      <c r="DK76" s="1"/>
      <c r="DL76" s="15">
        <f>AVERAGE(DA76,DD76:DH76,DK76)</f>
        <v>26.606666666666666</v>
      </c>
      <c r="DM76" s="1">
        <v>33.33</v>
      </c>
      <c r="DN76" s="1">
        <v>33.33</v>
      </c>
      <c r="DO76" s="1">
        <f>MAX(DM76:DN76)</f>
        <v>33.33</v>
      </c>
      <c r="DP76" s="30">
        <v>33.33</v>
      </c>
      <c r="DQ76" s="30">
        <v>0</v>
      </c>
      <c r="DR76" s="30">
        <f>MAX(DP76:DQ76)</f>
        <v>33.33</v>
      </c>
      <c r="DS76" s="1">
        <v>33.33</v>
      </c>
      <c r="DT76" s="1">
        <v>0</v>
      </c>
      <c r="DU76" s="1">
        <f>MAX(DS76:DT76)</f>
        <v>33.33</v>
      </c>
      <c r="DV76" s="30">
        <v>0</v>
      </c>
      <c r="DW76" s="30">
        <v>0</v>
      </c>
      <c r="DX76" s="30"/>
      <c r="DY76" s="15">
        <f>AVERAGE(DO76,DR76,DU76,DX76)</f>
        <v>33.33</v>
      </c>
      <c r="DZ76" s="1">
        <v>0</v>
      </c>
      <c r="EA76" s="1">
        <v>0</v>
      </c>
      <c r="EB76" s="1">
        <f>MIN(MAX(DZ76:EA76)+0.2*EH76, 100)</f>
        <v>0</v>
      </c>
      <c r="EC76" s="30">
        <v>8.33</v>
      </c>
      <c r="ED76" s="30">
        <v>0</v>
      </c>
      <c r="EE76" s="30">
        <f>MIN(MAX(EC76:ED76)+0.15*EH76, 100)</f>
        <v>8.33</v>
      </c>
      <c r="EF76" s="1">
        <v>0</v>
      </c>
      <c r="EG76" s="1">
        <v>0</v>
      </c>
      <c r="EH76" s="1">
        <f>MAX(EF76:EG76)</f>
        <v>0</v>
      </c>
      <c r="EI76" s="15">
        <f>AVERAGE(EB76,EE76,EH76)</f>
        <v>2.7766666666666668</v>
      </c>
      <c r="EJ76" s="3">
        <v>0.25</v>
      </c>
      <c r="EK76" s="3">
        <v>0.2</v>
      </c>
      <c r="EL76" s="3">
        <v>0.25</v>
      </c>
      <c r="EM76" s="3">
        <v>0.3</v>
      </c>
      <c r="EN76" s="25">
        <f>MIN(IF(C76="Yes",AQ76+CZ76,0),100)</f>
        <v>76</v>
      </c>
      <c r="EO76" s="25">
        <f>IF(ES76&lt;0,EN76+ES76*-4,EN76)</f>
        <v>76</v>
      </c>
      <c r="EP76" s="25">
        <f>MIN(IF(C76="Yes",AQ76+DL76,0), 100)</f>
        <v>29.606666666666666</v>
      </c>
      <c r="EQ76" s="25">
        <f>MIN(IF(C76="Yes",AQ76+DY76,0),100)</f>
        <v>36.33</v>
      </c>
      <c r="ER76" s="25">
        <f>MIN(IF(C76="Yes",AQ76+EI76,0), 100)</f>
        <v>5.7766666666666673</v>
      </c>
      <c r="ES76" s="26">
        <f>EJ76*EN76+EK76*EP76+EL76*EQ76+EM76*ER76</f>
        <v>35.73683333333333</v>
      </c>
      <c r="ET76" s="26">
        <f>EJ76*EO76+EK76*EP76+EL76*EQ76+EM76*ER76</f>
        <v>35.73683333333333</v>
      </c>
    </row>
    <row r="77" spans="1:150" customFormat="1" x14ac:dyDescent="0.3">
      <c r="A77">
        <v>1402018169</v>
      </c>
      <c r="B77" t="s">
        <v>106</v>
      </c>
      <c r="C77" s="2" t="s">
        <v>108</v>
      </c>
      <c r="D77" s="6"/>
      <c r="E77" s="6"/>
      <c r="F77" s="7"/>
      <c r="G77" s="7">
        <v>1</v>
      </c>
      <c r="H77" s="6">
        <v>1</v>
      </c>
      <c r="I77" s="6"/>
      <c r="J77" s="7"/>
      <c r="K77" s="7"/>
      <c r="L77" s="6"/>
      <c r="M77" s="8"/>
      <c r="N77" s="7"/>
      <c r="O77" s="7"/>
      <c r="P77" s="6">
        <v>1</v>
      </c>
      <c r="Q77" s="8"/>
      <c r="R77" s="7">
        <v>1</v>
      </c>
      <c r="S77" s="7">
        <v>1</v>
      </c>
      <c r="T77" s="6"/>
      <c r="U77" s="6"/>
      <c r="V77" s="7"/>
      <c r="W77" s="7"/>
      <c r="X77" s="6"/>
      <c r="Y77" s="6"/>
      <c r="Z77" s="7"/>
      <c r="AA77" s="7"/>
      <c r="AB77" s="6"/>
      <c r="AC77" s="6"/>
      <c r="AD77" s="7"/>
      <c r="AE77" s="8"/>
      <c r="AF77" s="10">
        <v>14</v>
      </c>
      <c r="AG77" s="10">
        <v>10</v>
      </c>
      <c r="AH77" s="10">
        <f>COUNT(D77:AE77)</f>
        <v>5</v>
      </c>
      <c r="AI77" s="22">
        <f>IF(C77="Yes",(AF77-AH77+(CZ77-50)/AG77)/AF77,0)</f>
        <v>0.72857142857142854</v>
      </c>
      <c r="AJ77" s="11">
        <f>SUM(D77:AE77)</f>
        <v>5</v>
      </c>
      <c r="AK77" s="10">
        <f>MAX(AJ77-AL77-AM77,0)*-1</f>
        <v>0</v>
      </c>
      <c r="AL77" s="10">
        <v>10</v>
      </c>
      <c r="AM77" s="10">
        <v>3</v>
      </c>
      <c r="AN77" s="7">
        <f>AJ77+AK77+AO77</f>
        <v>5</v>
      </c>
      <c r="AO77" s="6"/>
      <c r="AP77" s="3">
        <v>0.5</v>
      </c>
      <c r="AQ77" s="15">
        <f>MIN(AN77,AL77)*AP77</f>
        <v>2.5</v>
      </c>
      <c r="AR77" s="6">
        <v>0</v>
      </c>
      <c r="AS77" s="6">
        <v>0</v>
      </c>
      <c r="AT77" s="6">
        <v>1</v>
      </c>
      <c r="AU77" s="6">
        <v>0</v>
      </c>
      <c r="AV77" s="7">
        <v>-5</v>
      </c>
      <c r="AW77" s="7">
        <v>0</v>
      </c>
      <c r="AX77" s="7"/>
      <c r="AY77" s="7">
        <v>0</v>
      </c>
      <c r="AZ77" s="6"/>
      <c r="BA77" s="6">
        <v>0</v>
      </c>
      <c r="BB77" s="6"/>
      <c r="BC77" s="6">
        <v>0</v>
      </c>
      <c r="BD77" s="7"/>
      <c r="BE77" s="7">
        <f>IF(DO77&gt;=70, 5, 0)</f>
        <v>0</v>
      </c>
      <c r="BF77" s="7"/>
      <c r="BG77" s="7"/>
      <c r="BH77" s="7">
        <v>0</v>
      </c>
      <c r="BI77" s="6"/>
      <c r="BJ77" s="6">
        <f>IF(EB77&gt;=70, 6, 0)</f>
        <v>0</v>
      </c>
      <c r="BK77" s="6">
        <v>-5</v>
      </c>
      <c r="BL77" s="7">
        <v>0</v>
      </c>
      <c r="BM77" s="7">
        <v>0</v>
      </c>
      <c r="BN77" s="7">
        <v>0</v>
      </c>
      <c r="BO77" s="6"/>
      <c r="BP77" s="6">
        <f>IF(EE77&gt;=70, 6, 0)</f>
        <v>0</v>
      </c>
      <c r="BQ77" s="6">
        <v>0</v>
      </c>
      <c r="BR77" s="7"/>
      <c r="BS77" s="7">
        <v>0</v>
      </c>
      <c r="BT77" s="7">
        <v>0</v>
      </c>
      <c r="BU77" s="6"/>
      <c r="BV77" s="6">
        <v>0</v>
      </c>
      <c r="BW77" s="6">
        <f>IF(DR77&gt;=70, 5, 0)</f>
        <v>0</v>
      </c>
      <c r="BX77" s="6">
        <v>0</v>
      </c>
      <c r="BY77" s="6"/>
      <c r="BZ77" s="6">
        <v>0</v>
      </c>
      <c r="CA77" s="7">
        <v>0</v>
      </c>
      <c r="CB77" s="7">
        <v>0</v>
      </c>
      <c r="CC77" s="7">
        <v>0</v>
      </c>
      <c r="CD77" s="6">
        <v>0</v>
      </c>
      <c r="CE77" s="6">
        <f>IF(DU77&gt;=70, 5, 0)</f>
        <v>0</v>
      </c>
      <c r="CF77" s="6">
        <v>6</v>
      </c>
      <c r="CG77" s="6">
        <v>-5</v>
      </c>
      <c r="CH77" s="6"/>
      <c r="CI77" s="6">
        <v>0</v>
      </c>
      <c r="CJ77" s="7"/>
      <c r="CK77" s="7"/>
      <c r="CL77" s="7"/>
      <c r="CM77" s="6"/>
      <c r="CN77" s="6">
        <f>IF(DX77&gt;=70, 5, 0)</f>
        <v>0</v>
      </c>
      <c r="CO77" s="6"/>
      <c r="CP77" s="6"/>
      <c r="CQ77" s="6"/>
      <c r="CR77" s="7"/>
      <c r="CS77" s="7">
        <f>IF(EH77&gt;=70, 6, 0)</f>
        <v>0</v>
      </c>
      <c r="CT77" s="7"/>
      <c r="CU77" s="6">
        <v>20</v>
      </c>
      <c r="CV77" s="7"/>
      <c r="CW77" s="6"/>
      <c r="CX77" s="10">
        <f>SUM(AR77:CW77)</f>
        <v>12</v>
      </c>
      <c r="CY77" s="10">
        <v>50</v>
      </c>
      <c r="CZ77" s="17">
        <f>CX77+CY77</f>
        <v>62</v>
      </c>
      <c r="DA77" s="1">
        <v>68.569999999999993</v>
      </c>
      <c r="DB77" s="18">
        <v>75</v>
      </c>
      <c r="DC77" s="18">
        <v>100</v>
      </c>
      <c r="DD77" s="30">
        <f>AVERAGE(DB77:DC77)</f>
        <v>87.5</v>
      </c>
      <c r="DE77" s="1">
        <v>0</v>
      </c>
      <c r="DF77" s="30">
        <v>0</v>
      </c>
      <c r="DG77" s="1">
        <v>0</v>
      </c>
      <c r="DH77" s="30">
        <v>0</v>
      </c>
      <c r="DI77" s="18">
        <v>0</v>
      </c>
      <c r="DJ77" s="18">
        <v>0</v>
      </c>
      <c r="DK77" s="1"/>
      <c r="DL77" s="15">
        <f>AVERAGE(DA77,DD77:DH77,DK77)</f>
        <v>26.011666666666667</v>
      </c>
      <c r="DM77" s="1">
        <v>40</v>
      </c>
      <c r="DN77" s="1">
        <v>40</v>
      </c>
      <c r="DO77" s="1">
        <f>MAX(DM77:DN77)</f>
        <v>40</v>
      </c>
      <c r="DP77" s="30">
        <v>16.670000000000002</v>
      </c>
      <c r="DQ77" s="30">
        <v>0</v>
      </c>
      <c r="DR77" s="30">
        <f>MAX(DP77:DQ77)</f>
        <v>16.670000000000002</v>
      </c>
      <c r="DS77" s="1">
        <v>16.670000000000002</v>
      </c>
      <c r="DT77" s="1">
        <v>0</v>
      </c>
      <c r="DU77" s="1">
        <f>MAX(DS77:DT77)</f>
        <v>16.670000000000002</v>
      </c>
      <c r="DV77" s="30">
        <v>0</v>
      </c>
      <c r="DW77" s="30">
        <v>0</v>
      </c>
      <c r="DX77" s="30"/>
      <c r="DY77" s="15">
        <f>AVERAGE(DO77,DR77,DU77,DX77)</f>
        <v>24.446666666666669</v>
      </c>
      <c r="DZ77" s="1">
        <v>13.33</v>
      </c>
      <c r="EA77" s="1">
        <v>0</v>
      </c>
      <c r="EB77" s="1">
        <f>MIN(MAX(DZ77:EA77)+0.2*EH77, 100)</f>
        <v>13.33</v>
      </c>
      <c r="EC77" s="30">
        <v>50</v>
      </c>
      <c r="ED77" s="30">
        <v>0</v>
      </c>
      <c r="EE77" s="30">
        <f>MIN(MAX(EC77:ED77)+0.15*EH77, 100)</f>
        <v>50</v>
      </c>
      <c r="EF77" s="1">
        <v>0</v>
      </c>
      <c r="EG77" s="1">
        <v>0</v>
      </c>
      <c r="EH77" s="1">
        <f>MAX(EF77:EG77)</f>
        <v>0</v>
      </c>
      <c r="EI77" s="15">
        <f>AVERAGE(EB77,EE77,EH77)</f>
        <v>21.11</v>
      </c>
      <c r="EJ77" s="3">
        <v>0.25</v>
      </c>
      <c r="EK77" s="3">
        <v>0.2</v>
      </c>
      <c r="EL77" s="3">
        <v>0.25</v>
      </c>
      <c r="EM77" s="3">
        <v>0.3</v>
      </c>
      <c r="EN77" s="25">
        <f>MIN(IF(C77="Yes",AQ77+CZ77,0),100)</f>
        <v>64.5</v>
      </c>
      <c r="EO77" s="25">
        <f>IF(ES77&lt;0,EN77+ES77*-4,EN77)</f>
        <v>64.5</v>
      </c>
      <c r="EP77" s="25">
        <f>MIN(IF(C77="Yes",AQ77+DL77,0), 100)</f>
        <v>28.511666666666667</v>
      </c>
      <c r="EQ77" s="25">
        <f>MIN(IF(C77="Yes",AQ77+DY77,0),100)</f>
        <v>26.946666666666669</v>
      </c>
      <c r="ER77" s="25">
        <f>MIN(IF(C77="Yes",AQ77+EI77,0), 100)</f>
        <v>23.61</v>
      </c>
      <c r="ES77" s="26">
        <f>EJ77*EN77+EK77*EP77+EL77*EQ77+EM77*ER77</f>
        <v>35.647000000000006</v>
      </c>
      <c r="ET77" s="26">
        <f>EJ77*EO77+EK77*EP77+EL77*EQ77+EM77*ER77</f>
        <v>35.647000000000006</v>
      </c>
    </row>
    <row r="78" spans="1:150" customFormat="1" x14ac:dyDescent="0.3">
      <c r="A78">
        <v>1402019098</v>
      </c>
      <c r="B78" t="s">
        <v>107</v>
      </c>
      <c r="C78" s="2" t="s">
        <v>108</v>
      </c>
      <c r="D78" s="6"/>
      <c r="E78" s="6"/>
      <c r="F78" s="7"/>
      <c r="G78" s="7">
        <v>1</v>
      </c>
      <c r="H78" s="6"/>
      <c r="I78" s="6">
        <v>1</v>
      </c>
      <c r="J78" s="7">
        <v>1</v>
      </c>
      <c r="K78" s="7">
        <v>1</v>
      </c>
      <c r="L78" s="6"/>
      <c r="M78" s="8"/>
      <c r="N78" s="7"/>
      <c r="O78" s="7"/>
      <c r="P78" s="6"/>
      <c r="Q78" s="8"/>
      <c r="R78" s="7">
        <v>0</v>
      </c>
      <c r="S78" s="7">
        <v>1</v>
      </c>
      <c r="T78" s="6"/>
      <c r="U78" s="6"/>
      <c r="V78" s="7"/>
      <c r="W78" s="7"/>
      <c r="X78" s="6"/>
      <c r="Y78" s="6"/>
      <c r="Z78" s="7"/>
      <c r="AA78" s="7"/>
      <c r="AB78" s="6"/>
      <c r="AC78" s="6"/>
      <c r="AD78" s="7"/>
      <c r="AE78" s="8"/>
      <c r="AF78" s="10">
        <v>14</v>
      </c>
      <c r="AG78" s="10">
        <v>10</v>
      </c>
      <c r="AH78" s="10">
        <f>COUNT(D78:AE78)</f>
        <v>6</v>
      </c>
      <c r="AI78" s="22">
        <f>IF(C78="Yes",(AF78-AH78+(CZ78-50)/AG78)/AF78,0)</f>
        <v>0.62142857142857133</v>
      </c>
      <c r="AJ78" s="11">
        <f>SUM(D78:AE78)</f>
        <v>5</v>
      </c>
      <c r="AK78" s="10">
        <f>MAX(AJ78-AL78-AM78,0)*-1</f>
        <v>0</v>
      </c>
      <c r="AL78" s="10">
        <v>10</v>
      </c>
      <c r="AM78" s="10">
        <v>3</v>
      </c>
      <c r="AN78" s="7">
        <f>AJ78+AK78+AO78</f>
        <v>5</v>
      </c>
      <c r="AO78" s="6"/>
      <c r="AP78" s="3">
        <v>0.5</v>
      </c>
      <c r="AQ78" s="15">
        <f>MIN(AN78,AL78)*AP78</f>
        <v>2.5</v>
      </c>
      <c r="AR78" s="6">
        <v>0</v>
      </c>
      <c r="AS78" s="6">
        <v>0</v>
      </c>
      <c r="AT78" s="6">
        <v>0</v>
      </c>
      <c r="AU78" s="6">
        <v>0</v>
      </c>
      <c r="AV78" s="7"/>
      <c r="AW78" s="7">
        <v>0</v>
      </c>
      <c r="AX78" s="7"/>
      <c r="AY78" s="7">
        <v>0</v>
      </c>
      <c r="AZ78" s="6"/>
      <c r="BA78" s="6">
        <v>1</v>
      </c>
      <c r="BB78" s="6"/>
      <c r="BC78" s="6">
        <v>0</v>
      </c>
      <c r="BD78" s="7"/>
      <c r="BE78" s="7">
        <f>IF(DO78&gt;=70, 5, 0)</f>
        <v>0</v>
      </c>
      <c r="BF78" s="7"/>
      <c r="BG78" s="7"/>
      <c r="BH78" s="7">
        <v>0</v>
      </c>
      <c r="BI78" s="6"/>
      <c r="BJ78" s="6">
        <f>IF(EB78&gt;=70, 6, 0)</f>
        <v>0</v>
      </c>
      <c r="BK78" s="6">
        <v>0</v>
      </c>
      <c r="BL78" s="7">
        <v>0</v>
      </c>
      <c r="BM78" s="7">
        <v>0</v>
      </c>
      <c r="BN78" s="7">
        <v>0</v>
      </c>
      <c r="BO78" s="6"/>
      <c r="BP78" s="6">
        <f>IF(EE78&gt;=70, 6, 0)</f>
        <v>0</v>
      </c>
      <c r="BQ78" s="6">
        <v>0</v>
      </c>
      <c r="BR78" s="7"/>
      <c r="BS78" s="7">
        <v>0</v>
      </c>
      <c r="BT78" s="7">
        <v>0</v>
      </c>
      <c r="BU78" s="6"/>
      <c r="BV78" s="6">
        <v>0</v>
      </c>
      <c r="BW78" s="6">
        <f>IF(DR78&gt;=70, 5, 0)</f>
        <v>0</v>
      </c>
      <c r="BX78" s="6">
        <v>0</v>
      </c>
      <c r="BY78" s="6"/>
      <c r="BZ78" s="6">
        <v>0</v>
      </c>
      <c r="CA78" s="7">
        <v>0</v>
      </c>
      <c r="CB78" s="7">
        <v>0</v>
      </c>
      <c r="CC78" s="7">
        <v>-5</v>
      </c>
      <c r="CD78" s="6">
        <v>-5</v>
      </c>
      <c r="CE78" s="6">
        <f>IF(DU78&gt;=70, 5, 0)</f>
        <v>0</v>
      </c>
      <c r="CF78" s="6">
        <v>6</v>
      </c>
      <c r="CG78" s="6">
        <v>-5</v>
      </c>
      <c r="CH78" s="6"/>
      <c r="CI78" s="6">
        <v>-5</v>
      </c>
      <c r="CJ78" s="7"/>
      <c r="CK78" s="7"/>
      <c r="CL78" s="7"/>
      <c r="CM78" s="6"/>
      <c r="CN78" s="6">
        <f>IF(DX78&gt;=70, 5, 0)</f>
        <v>0</v>
      </c>
      <c r="CO78" s="6"/>
      <c r="CP78" s="6"/>
      <c r="CQ78" s="6"/>
      <c r="CR78" s="7"/>
      <c r="CS78" s="7">
        <f>IF(EH78&gt;=70, 6, 0)</f>
        <v>0</v>
      </c>
      <c r="CT78" s="7"/>
      <c r="CU78" s="6">
        <v>20</v>
      </c>
      <c r="CV78" s="7"/>
      <c r="CW78" s="6"/>
      <c r="CX78" s="10">
        <f>SUM(AR78:CW78)</f>
        <v>7</v>
      </c>
      <c r="CY78" s="10">
        <v>50</v>
      </c>
      <c r="CZ78" s="17">
        <f>CX78+CY78</f>
        <v>57</v>
      </c>
      <c r="DA78" s="1">
        <v>62.86</v>
      </c>
      <c r="DB78" s="18">
        <v>50</v>
      </c>
      <c r="DC78" s="18">
        <v>100</v>
      </c>
      <c r="DD78" s="30">
        <f>AVERAGE(DB78:DC78)</f>
        <v>75</v>
      </c>
      <c r="DE78" s="1">
        <v>100</v>
      </c>
      <c r="DF78" s="30">
        <v>65</v>
      </c>
      <c r="DG78" s="1">
        <v>0</v>
      </c>
      <c r="DH78" s="30">
        <v>0</v>
      </c>
      <c r="DI78" s="18">
        <v>0</v>
      </c>
      <c r="DJ78" s="18">
        <v>0</v>
      </c>
      <c r="DK78" s="1"/>
      <c r="DL78" s="15">
        <f>AVERAGE(DA78,DD78:DH78,DK78)</f>
        <v>50.476666666666667</v>
      </c>
      <c r="DM78" s="1">
        <v>40</v>
      </c>
      <c r="DN78" s="1">
        <v>0</v>
      </c>
      <c r="DO78" s="1">
        <f>MAX(DM78:DN78)</f>
        <v>40</v>
      </c>
      <c r="DP78" s="30">
        <v>5.56</v>
      </c>
      <c r="DQ78" s="30">
        <v>0</v>
      </c>
      <c r="DR78" s="30">
        <f>MAX(DP78:DQ78)</f>
        <v>5.56</v>
      </c>
      <c r="DS78" s="1">
        <v>5.56</v>
      </c>
      <c r="DT78" s="1">
        <v>0</v>
      </c>
      <c r="DU78" s="1">
        <f>MAX(DS78:DT78)</f>
        <v>5.56</v>
      </c>
      <c r="DV78" s="30">
        <v>0</v>
      </c>
      <c r="DW78" s="30">
        <v>0</v>
      </c>
      <c r="DX78" s="30"/>
      <c r="DY78" s="15">
        <f>AVERAGE(DO78,DR78,DU78,DX78)</f>
        <v>17.040000000000003</v>
      </c>
      <c r="DZ78" s="1">
        <v>0</v>
      </c>
      <c r="EA78" s="1">
        <v>0</v>
      </c>
      <c r="EB78" s="1">
        <f>MIN(MAX(DZ78:EA78)+0.2*EH78, 100)</f>
        <v>0</v>
      </c>
      <c r="EC78" s="30">
        <v>41.67</v>
      </c>
      <c r="ED78" s="30">
        <v>0</v>
      </c>
      <c r="EE78" s="30">
        <f>MIN(MAX(EC78:ED78)+0.15*EH78, 100)</f>
        <v>41.67</v>
      </c>
      <c r="EF78" s="1">
        <v>0</v>
      </c>
      <c r="EG78" s="1">
        <v>0</v>
      </c>
      <c r="EH78" s="1">
        <f>MAX(EF78:EG78)</f>
        <v>0</v>
      </c>
      <c r="EI78" s="15">
        <f>AVERAGE(EB78,EE78,EH78)</f>
        <v>13.89</v>
      </c>
      <c r="EJ78" s="3">
        <v>0.25</v>
      </c>
      <c r="EK78" s="3">
        <v>0.2</v>
      </c>
      <c r="EL78" s="3">
        <v>0.25</v>
      </c>
      <c r="EM78" s="3">
        <v>0.3</v>
      </c>
      <c r="EN78" s="25">
        <f>MIN(IF(C78="Yes",AQ78+CZ78,0),100)</f>
        <v>59.5</v>
      </c>
      <c r="EO78" s="25">
        <f>IF(ES78&lt;0,EN78+ES78*-4,EN78)</f>
        <v>59.5</v>
      </c>
      <c r="EP78" s="25">
        <f>MIN(IF(C78="Yes",AQ78+DL78,0), 100)</f>
        <v>52.976666666666667</v>
      </c>
      <c r="EQ78" s="25">
        <f>MIN(IF(C78="Yes",AQ78+DY78,0),100)</f>
        <v>19.540000000000003</v>
      </c>
      <c r="ER78" s="25">
        <f>MIN(IF(C78="Yes",AQ78+EI78,0), 100)</f>
        <v>16.39</v>
      </c>
      <c r="ES78" s="26">
        <f>EJ78*EN78+EK78*EP78+EL78*EQ78+EM78*ER78</f>
        <v>35.272333333333336</v>
      </c>
      <c r="ET78" s="26">
        <f>EJ78*EO78+EK78*EP78+EL78*EQ78+EM78*ER78</f>
        <v>35.272333333333336</v>
      </c>
    </row>
    <row r="79" spans="1:150" customFormat="1" x14ac:dyDescent="0.3">
      <c r="A79">
        <v>1402019021</v>
      </c>
      <c r="B79" t="s">
        <v>106</v>
      </c>
      <c r="C79" s="2" t="s">
        <v>108</v>
      </c>
      <c r="D79" s="6"/>
      <c r="E79" s="6"/>
      <c r="F79" s="7"/>
      <c r="G79" s="7">
        <v>1</v>
      </c>
      <c r="H79" s="6"/>
      <c r="I79" s="6"/>
      <c r="J79" s="7"/>
      <c r="K79" s="7"/>
      <c r="L79" s="6"/>
      <c r="M79" s="8"/>
      <c r="N79" s="7"/>
      <c r="O79" s="7"/>
      <c r="P79" s="6"/>
      <c r="Q79" s="8"/>
      <c r="R79" s="7">
        <v>1</v>
      </c>
      <c r="S79" s="7">
        <v>1</v>
      </c>
      <c r="T79" s="6"/>
      <c r="U79" s="16"/>
      <c r="V79" s="7"/>
      <c r="W79" s="7"/>
      <c r="X79" s="6"/>
      <c r="Y79" s="6"/>
      <c r="Z79" s="7"/>
      <c r="AA79" s="7"/>
      <c r="AB79" s="6"/>
      <c r="AC79" s="6"/>
      <c r="AD79" s="7"/>
      <c r="AE79" s="8"/>
      <c r="AF79" s="10">
        <v>14</v>
      </c>
      <c r="AG79" s="10">
        <v>10</v>
      </c>
      <c r="AH79" s="10">
        <f>COUNT(D79:AE79)</f>
        <v>3</v>
      </c>
      <c r="AI79" s="22">
        <f>IF(C79="Yes",(AF79-AH79+(CZ79-50)/AG79)/AF79,0)</f>
        <v>0.97142857142857142</v>
      </c>
      <c r="AJ79" s="11">
        <f>SUM(D79:AE79)</f>
        <v>3</v>
      </c>
      <c r="AK79" s="10">
        <f>MAX(AJ79-AL79-AM79,0)*-1</f>
        <v>0</v>
      </c>
      <c r="AL79" s="10">
        <v>10</v>
      </c>
      <c r="AM79" s="10">
        <v>3</v>
      </c>
      <c r="AN79" s="7">
        <f>AJ79+AK79+AO79</f>
        <v>3</v>
      </c>
      <c r="AO79" s="6"/>
      <c r="AP79" s="3">
        <v>0.5</v>
      </c>
      <c r="AQ79" s="15">
        <f>MIN(AN79,AL79)*AP79</f>
        <v>1.5</v>
      </c>
      <c r="AR79" s="6">
        <v>0</v>
      </c>
      <c r="AS79" s="6">
        <v>0</v>
      </c>
      <c r="AT79" s="6">
        <v>3</v>
      </c>
      <c r="AU79" s="6">
        <v>0</v>
      </c>
      <c r="AV79" s="7"/>
      <c r="AW79" s="7">
        <v>0</v>
      </c>
      <c r="AX79" s="7"/>
      <c r="AY79" s="7">
        <v>-5</v>
      </c>
      <c r="AZ79" s="6"/>
      <c r="BA79" s="6">
        <v>0</v>
      </c>
      <c r="BB79" s="6"/>
      <c r="BC79" s="6">
        <v>0</v>
      </c>
      <c r="BD79" s="7"/>
      <c r="BE79" s="7">
        <f>IF(DO79&gt;=70, 5, 0)</f>
        <v>0</v>
      </c>
      <c r="BF79" s="7"/>
      <c r="BG79" s="7"/>
      <c r="BH79" s="7">
        <v>0</v>
      </c>
      <c r="BI79" s="6"/>
      <c r="BJ79" s="6">
        <f>IF(EB79&gt;=70, 6, 0)</f>
        <v>0</v>
      </c>
      <c r="BK79" s="6">
        <v>-5</v>
      </c>
      <c r="BL79" s="7">
        <v>0</v>
      </c>
      <c r="BM79" s="7">
        <v>-5</v>
      </c>
      <c r="BN79" s="7">
        <v>0</v>
      </c>
      <c r="BO79" s="6">
        <v>2</v>
      </c>
      <c r="BP79" s="6">
        <f>IF(EE79&gt;=70, 6, 0)</f>
        <v>0</v>
      </c>
      <c r="BQ79" s="6">
        <v>0</v>
      </c>
      <c r="BR79" s="7"/>
      <c r="BS79" s="7">
        <v>0</v>
      </c>
      <c r="BT79" s="7">
        <v>0</v>
      </c>
      <c r="BU79" s="6">
        <v>5</v>
      </c>
      <c r="BV79" s="6">
        <v>0</v>
      </c>
      <c r="BW79" s="6">
        <f>IF(DR79&gt;=70, 5, 0)</f>
        <v>0</v>
      </c>
      <c r="BX79" s="6">
        <v>0</v>
      </c>
      <c r="BY79" s="6"/>
      <c r="BZ79" s="6">
        <v>0</v>
      </c>
      <c r="CA79" s="7">
        <v>0</v>
      </c>
      <c r="CB79" s="7">
        <v>0</v>
      </c>
      <c r="CC79" s="7">
        <v>0</v>
      </c>
      <c r="CD79" s="6">
        <v>0</v>
      </c>
      <c r="CE79" s="6">
        <f>IF(DU79&gt;=70, 5, 0)</f>
        <v>0</v>
      </c>
      <c r="CF79" s="6">
        <v>6</v>
      </c>
      <c r="CG79" s="6">
        <v>0</v>
      </c>
      <c r="CH79" s="6"/>
      <c r="CI79" s="6">
        <v>0</v>
      </c>
      <c r="CJ79" s="7"/>
      <c r="CK79" s="7"/>
      <c r="CL79" s="7"/>
      <c r="CM79" s="6"/>
      <c r="CN79" s="6">
        <f>IF(DX79&gt;=70, 5, 0)</f>
        <v>0</v>
      </c>
      <c r="CO79" s="6"/>
      <c r="CP79" s="6"/>
      <c r="CQ79" s="6"/>
      <c r="CR79" s="7"/>
      <c r="CS79" s="7">
        <f>IF(EH79&gt;=70, 6, 0)</f>
        <v>0</v>
      </c>
      <c r="CT79" s="7"/>
      <c r="CU79" s="6">
        <v>20</v>
      </c>
      <c r="CV79" s="7"/>
      <c r="CW79" s="6">
        <f>5</f>
        <v>5</v>
      </c>
      <c r="CX79" s="10">
        <f>SUM(AR79:CW79)</f>
        <v>26</v>
      </c>
      <c r="CY79" s="10">
        <v>50</v>
      </c>
      <c r="CZ79" s="17">
        <f>CX79+CY79</f>
        <v>76</v>
      </c>
      <c r="DA79" s="1">
        <v>71.430000000000007</v>
      </c>
      <c r="DB79" s="18">
        <v>25</v>
      </c>
      <c r="DC79" s="18">
        <v>50</v>
      </c>
      <c r="DD79" s="30">
        <f>AVERAGE(DB79:DC79)</f>
        <v>37.5</v>
      </c>
      <c r="DE79" s="1">
        <v>0</v>
      </c>
      <c r="DF79" s="30">
        <v>100</v>
      </c>
      <c r="DG79" s="1">
        <v>0</v>
      </c>
      <c r="DH79" s="30">
        <v>0</v>
      </c>
      <c r="DI79" s="18">
        <v>0</v>
      </c>
      <c r="DJ79" s="18">
        <v>0</v>
      </c>
      <c r="DK79" s="1"/>
      <c r="DL79" s="15">
        <f>AVERAGE(DA79,DD79:DH79,DK79)</f>
        <v>34.821666666666665</v>
      </c>
      <c r="DM79" s="1">
        <v>46.67</v>
      </c>
      <c r="DN79" s="1">
        <v>20</v>
      </c>
      <c r="DO79" s="1">
        <f>MAX(DM79:DN79)</f>
        <v>46.67</v>
      </c>
      <c r="DP79" s="30">
        <v>22.22</v>
      </c>
      <c r="DQ79" s="30">
        <v>0</v>
      </c>
      <c r="DR79" s="30">
        <f>MAX(DP79:DQ79)</f>
        <v>22.22</v>
      </c>
      <c r="DS79" s="1">
        <v>22.22</v>
      </c>
      <c r="DT79" s="1">
        <v>0</v>
      </c>
      <c r="DU79" s="1">
        <f>MAX(DS79:DT79)</f>
        <v>22.22</v>
      </c>
      <c r="DV79" s="30">
        <v>0</v>
      </c>
      <c r="DW79" s="30">
        <v>0</v>
      </c>
      <c r="DX79" s="30"/>
      <c r="DY79" s="15">
        <f>AVERAGE(DO79,DR79,DU79,DX79)</f>
        <v>30.37</v>
      </c>
      <c r="DZ79" s="1">
        <v>0</v>
      </c>
      <c r="EA79" s="1">
        <v>0</v>
      </c>
      <c r="EB79" s="1">
        <f>MIN(MAX(DZ79:EA79)+0.2*EH79, 100)</f>
        <v>0</v>
      </c>
      <c r="EC79" s="30">
        <v>0</v>
      </c>
      <c r="ED79" s="30">
        <v>0</v>
      </c>
      <c r="EE79" s="30">
        <f>MIN(MAX(EC79:ED79)+0.15*EH79, 100)</f>
        <v>0</v>
      </c>
      <c r="EF79" s="1">
        <v>0</v>
      </c>
      <c r="EG79" s="1">
        <v>0</v>
      </c>
      <c r="EH79" s="1">
        <f>MAX(EF79:EG79)</f>
        <v>0</v>
      </c>
      <c r="EI79" s="15">
        <f>AVERAGE(EB79,EE79,EH79)</f>
        <v>0</v>
      </c>
      <c r="EJ79" s="3">
        <v>0.25</v>
      </c>
      <c r="EK79" s="3">
        <v>0.2</v>
      </c>
      <c r="EL79" s="3">
        <v>0.25</v>
      </c>
      <c r="EM79" s="3">
        <v>0.3</v>
      </c>
      <c r="EN79" s="25">
        <f>MIN(IF(C79="Yes",AQ79+CZ79,0),100)</f>
        <v>77.5</v>
      </c>
      <c r="EO79" s="25">
        <f>IF(ES79&lt;0,EN79+ES79*-4,EN79)</f>
        <v>77.5</v>
      </c>
      <c r="EP79" s="25">
        <f>MIN(IF(C79="Yes",AQ79+DL79,0), 100)</f>
        <v>36.321666666666665</v>
      </c>
      <c r="EQ79" s="25">
        <f>MIN(IF(C79="Yes",AQ79+DY79,0),100)</f>
        <v>31.87</v>
      </c>
      <c r="ER79" s="25">
        <f>MIN(IF(C79="Yes",AQ79+EI79,0), 100)</f>
        <v>1.5</v>
      </c>
      <c r="ES79" s="26">
        <f>EJ79*EN79+EK79*EP79+EL79*EQ79+EM79*ER79</f>
        <v>35.056833333333337</v>
      </c>
      <c r="ET79" s="26">
        <f>EJ79*EO79+EK79*EP79+EL79*EQ79+EM79*ER79</f>
        <v>35.056833333333337</v>
      </c>
    </row>
    <row r="80" spans="1:150" customFormat="1" x14ac:dyDescent="0.3">
      <c r="A80">
        <v>1402019016</v>
      </c>
      <c r="B80" t="s">
        <v>106</v>
      </c>
      <c r="C80" s="2" t="s">
        <v>108</v>
      </c>
      <c r="D80" s="6"/>
      <c r="E80" s="6"/>
      <c r="F80" s="7">
        <v>1</v>
      </c>
      <c r="G80" s="7"/>
      <c r="H80" s="6"/>
      <c r="I80" s="6"/>
      <c r="J80" s="7">
        <v>0</v>
      </c>
      <c r="K80" s="7">
        <v>1</v>
      </c>
      <c r="L80" s="6"/>
      <c r="M80" s="8"/>
      <c r="N80" s="7"/>
      <c r="O80" s="7"/>
      <c r="P80" s="6"/>
      <c r="Q80" s="8"/>
      <c r="R80" s="7">
        <v>1</v>
      </c>
      <c r="S80" s="7"/>
      <c r="T80" s="6"/>
      <c r="U80" s="16"/>
      <c r="V80" s="7"/>
      <c r="W80" s="7"/>
      <c r="X80" s="6"/>
      <c r="Y80" s="6"/>
      <c r="Z80" s="7"/>
      <c r="AA80" s="7"/>
      <c r="AB80" s="6"/>
      <c r="AC80" s="6"/>
      <c r="AD80" s="7"/>
      <c r="AE80" s="8"/>
      <c r="AF80" s="10">
        <v>14</v>
      </c>
      <c r="AG80" s="10">
        <v>10</v>
      </c>
      <c r="AH80" s="10">
        <f>COUNT(D80:AE80)</f>
        <v>4</v>
      </c>
      <c r="AI80" s="22">
        <f>IF(C80="Yes",(AF80-AH80+(CZ80-50)/AG80)/AF80,0)</f>
        <v>0.75</v>
      </c>
      <c r="AJ80" s="11">
        <f>SUM(D80:AE80)</f>
        <v>3</v>
      </c>
      <c r="AK80" s="10">
        <f>MAX(AJ80-AL80-AM80,0)*-1</f>
        <v>0</v>
      </c>
      <c r="AL80" s="10">
        <v>10</v>
      </c>
      <c r="AM80" s="10">
        <v>3</v>
      </c>
      <c r="AN80" s="7">
        <f>AJ80+AK80+AO80</f>
        <v>3</v>
      </c>
      <c r="AO80" s="6"/>
      <c r="AP80" s="3">
        <v>0.5</v>
      </c>
      <c r="AQ80" s="15">
        <f>MIN(AN80,AL80)*AP80</f>
        <v>1.5</v>
      </c>
      <c r="AR80" s="6">
        <v>0</v>
      </c>
      <c r="AS80" s="6">
        <v>0</v>
      </c>
      <c r="AT80" s="6">
        <v>2</v>
      </c>
      <c r="AU80" s="6">
        <v>0</v>
      </c>
      <c r="AV80" s="7"/>
      <c r="AW80" s="7">
        <v>0</v>
      </c>
      <c r="AX80" s="7"/>
      <c r="AY80" s="7">
        <v>0</v>
      </c>
      <c r="AZ80" s="6"/>
      <c r="BA80" s="6">
        <v>0</v>
      </c>
      <c r="BB80" s="6"/>
      <c r="BC80" s="6">
        <v>0</v>
      </c>
      <c r="BD80" s="7"/>
      <c r="BE80" s="7">
        <f>IF(DO80&gt;=70, 5, 0)</f>
        <v>0</v>
      </c>
      <c r="BF80" s="7"/>
      <c r="BG80" s="7"/>
      <c r="BH80" s="7">
        <v>0</v>
      </c>
      <c r="BI80" s="6"/>
      <c r="BJ80" s="6">
        <f>IF(EB80&gt;=70, 6, 0)</f>
        <v>0</v>
      </c>
      <c r="BK80" s="6">
        <v>-5</v>
      </c>
      <c r="BL80" s="7">
        <v>0</v>
      </c>
      <c r="BM80" s="7">
        <v>0</v>
      </c>
      <c r="BN80" s="7">
        <v>0</v>
      </c>
      <c r="BO80" s="6">
        <v>2</v>
      </c>
      <c r="BP80" s="6">
        <f>IF(EE80&gt;=70, 6, 0)</f>
        <v>0</v>
      </c>
      <c r="BQ80" s="6">
        <v>-5</v>
      </c>
      <c r="BR80" s="7"/>
      <c r="BS80" s="7">
        <v>0</v>
      </c>
      <c r="BT80" s="7">
        <v>0</v>
      </c>
      <c r="BU80" s="6">
        <v>5</v>
      </c>
      <c r="BV80" s="6">
        <v>0</v>
      </c>
      <c r="BW80" s="6">
        <f>IF(DR80&gt;=70, 5, 0)</f>
        <v>0</v>
      </c>
      <c r="BX80" s="6">
        <v>0</v>
      </c>
      <c r="BY80" s="6"/>
      <c r="BZ80" s="6">
        <v>0</v>
      </c>
      <c r="CA80" s="7">
        <v>0</v>
      </c>
      <c r="CB80" s="7">
        <v>0</v>
      </c>
      <c r="CC80" s="7">
        <v>0</v>
      </c>
      <c r="CD80" s="6">
        <v>0</v>
      </c>
      <c r="CE80" s="6">
        <f>IF(DU80&gt;=70, 5, 0)</f>
        <v>0</v>
      </c>
      <c r="CF80" s="6">
        <v>6</v>
      </c>
      <c r="CG80" s="6">
        <v>0</v>
      </c>
      <c r="CH80" s="6"/>
      <c r="CI80" s="6">
        <v>0</v>
      </c>
      <c r="CJ80" s="7"/>
      <c r="CK80" s="7"/>
      <c r="CL80" s="7"/>
      <c r="CM80" s="6"/>
      <c r="CN80" s="6">
        <f>IF(DX80&gt;=70, 5, 0)</f>
        <v>0</v>
      </c>
      <c r="CO80" s="6"/>
      <c r="CP80" s="6"/>
      <c r="CQ80" s="6"/>
      <c r="CR80" s="7"/>
      <c r="CS80" s="7">
        <f>IF(EH80&gt;=70, 6, 0)</f>
        <v>0</v>
      </c>
      <c r="CT80" s="7"/>
      <c r="CU80" s="6"/>
      <c r="CV80" s="7"/>
      <c r="CW80" s="6"/>
      <c r="CX80" s="10">
        <f>SUM(AR80:CW80)</f>
        <v>5</v>
      </c>
      <c r="CY80" s="10">
        <v>50</v>
      </c>
      <c r="CZ80" s="17">
        <f>CX80+CY80</f>
        <v>55</v>
      </c>
      <c r="DA80" s="1">
        <v>62.86</v>
      </c>
      <c r="DB80" s="18">
        <v>75</v>
      </c>
      <c r="DC80" s="18">
        <v>50</v>
      </c>
      <c r="DD80" s="30">
        <f>AVERAGE(DB80:DC80)</f>
        <v>62.5</v>
      </c>
      <c r="DE80" s="1">
        <v>0</v>
      </c>
      <c r="DF80" s="30">
        <v>55</v>
      </c>
      <c r="DG80" s="1">
        <v>0</v>
      </c>
      <c r="DH80" s="30">
        <v>0</v>
      </c>
      <c r="DI80" s="18">
        <v>0</v>
      </c>
      <c r="DJ80" s="18">
        <v>0</v>
      </c>
      <c r="DK80" s="1"/>
      <c r="DL80" s="15">
        <f>AVERAGE(DA80,DD80:DH80,DK80)</f>
        <v>30.060000000000002</v>
      </c>
      <c r="DM80" s="1">
        <v>26.67</v>
      </c>
      <c r="DN80" s="1">
        <v>53.33</v>
      </c>
      <c r="DO80" s="1">
        <f>MAX(DM80:DN80)</f>
        <v>53.33</v>
      </c>
      <c r="DP80" s="30">
        <v>16.670000000000002</v>
      </c>
      <c r="DQ80" s="30">
        <v>0</v>
      </c>
      <c r="DR80" s="30">
        <f>MAX(DP80:DQ80)</f>
        <v>16.670000000000002</v>
      </c>
      <c r="DS80" s="1">
        <v>16.670000000000002</v>
      </c>
      <c r="DT80" s="1">
        <v>0</v>
      </c>
      <c r="DU80" s="1">
        <f>MAX(DS80:DT80)</f>
        <v>16.670000000000002</v>
      </c>
      <c r="DV80" s="30">
        <v>0</v>
      </c>
      <c r="DW80" s="30">
        <v>0</v>
      </c>
      <c r="DX80" s="30"/>
      <c r="DY80" s="15">
        <f>AVERAGE(DO80,DR80,DU80,DX80)</f>
        <v>28.89</v>
      </c>
      <c r="DZ80" s="1">
        <v>13.33</v>
      </c>
      <c r="EA80" s="1">
        <v>0</v>
      </c>
      <c r="EB80" s="1">
        <f>MIN(MAX(DZ80:EA80)+0.2*EH80, 100)</f>
        <v>13.33</v>
      </c>
      <c r="EC80" s="30">
        <v>50</v>
      </c>
      <c r="ED80" s="30">
        <v>0</v>
      </c>
      <c r="EE80" s="30">
        <f>MIN(MAX(EC80:ED80)+0.15*EH80, 100)</f>
        <v>50</v>
      </c>
      <c r="EF80" s="1">
        <v>0</v>
      </c>
      <c r="EG80" s="1">
        <v>0</v>
      </c>
      <c r="EH80" s="1">
        <f>MAX(EF80:EG80)</f>
        <v>0</v>
      </c>
      <c r="EI80" s="15">
        <f>AVERAGE(EB80,EE80,EH80)</f>
        <v>21.11</v>
      </c>
      <c r="EJ80" s="3">
        <v>0.25</v>
      </c>
      <c r="EK80" s="3">
        <v>0.2</v>
      </c>
      <c r="EL80" s="3">
        <v>0.25</v>
      </c>
      <c r="EM80" s="3">
        <v>0.3</v>
      </c>
      <c r="EN80" s="25">
        <f>MIN(IF(C80="Yes",AQ80+CZ80,0),100)</f>
        <v>56.5</v>
      </c>
      <c r="EO80" s="25">
        <f>IF(ES80&lt;0,EN80+ES80*-4,EN80)</f>
        <v>56.5</v>
      </c>
      <c r="EP80" s="25">
        <f>MIN(IF(C80="Yes",AQ80+DL80,0), 100)</f>
        <v>31.560000000000002</v>
      </c>
      <c r="EQ80" s="25">
        <f>MIN(IF(C80="Yes",AQ80+DY80,0),100)</f>
        <v>30.39</v>
      </c>
      <c r="ER80" s="25">
        <f>MIN(IF(C80="Yes",AQ80+EI80,0), 100)</f>
        <v>22.61</v>
      </c>
      <c r="ES80" s="26">
        <f>EJ80*EN80+EK80*EP80+EL80*EQ80+EM80*ER80</f>
        <v>34.817500000000003</v>
      </c>
      <c r="ET80" s="26">
        <f>EJ80*EO80+EK80*EP80+EL80*EQ80+EM80*ER80</f>
        <v>34.817500000000003</v>
      </c>
    </row>
    <row r="81" spans="1:150" customFormat="1" x14ac:dyDescent="0.3">
      <c r="A81">
        <v>1402019026</v>
      </c>
      <c r="B81" t="s">
        <v>106</v>
      </c>
      <c r="C81" s="2" t="s">
        <v>108</v>
      </c>
      <c r="D81" s="6">
        <v>1</v>
      </c>
      <c r="E81" s="6"/>
      <c r="F81" s="7">
        <v>1</v>
      </c>
      <c r="G81" s="7"/>
      <c r="H81" s="6">
        <v>1</v>
      </c>
      <c r="I81" s="6"/>
      <c r="J81" s="7"/>
      <c r="K81" s="7"/>
      <c r="L81" s="6">
        <v>1</v>
      </c>
      <c r="M81" s="8"/>
      <c r="N81" s="7"/>
      <c r="O81" s="7"/>
      <c r="P81" s="6"/>
      <c r="Q81" s="8"/>
      <c r="R81" s="7"/>
      <c r="S81" s="7"/>
      <c r="T81" s="6"/>
      <c r="U81" s="16"/>
      <c r="V81" s="7"/>
      <c r="W81" s="7"/>
      <c r="X81" s="6"/>
      <c r="Y81" s="6"/>
      <c r="Z81" s="7"/>
      <c r="AA81" s="7"/>
      <c r="AB81" s="6"/>
      <c r="AC81" s="6"/>
      <c r="AD81" s="7"/>
      <c r="AE81" s="8"/>
      <c r="AF81" s="10">
        <v>14</v>
      </c>
      <c r="AG81" s="10">
        <v>10</v>
      </c>
      <c r="AH81" s="10">
        <f>COUNT(D81:AE81)</f>
        <v>4</v>
      </c>
      <c r="AI81" s="22">
        <f>IF(C81="Yes",(AF81-AH81+(CZ81-50)/AG81)/AF81,0)</f>
        <v>0.74285714285714288</v>
      </c>
      <c r="AJ81" s="11">
        <f>SUM(D81:AE81)</f>
        <v>4</v>
      </c>
      <c r="AK81" s="10">
        <f>MAX(AJ81-AL81-AM81,0)*-1</f>
        <v>0</v>
      </c>
      <c r="AL81" s="10">
        <v>10</v>
      </c>
      <c r="AM81" s="10">
        <v>3</v>
      </c>
      <c r="AN81" s="7">
        <f>AJ81+AK81+AO81</f>
        <v>4</v>
      </c>
      <c r="AO81" s="6"/>
      <c r="AP81" s="3">
        <v>0.5</v>
      </c>
      <c r="AQ81" s="15">
        <f>MIN(AN81,AL81)*AP81</f>
        <v>2</v>
      </c>
      <c r="AR81" s="6">
        <v>0</v>
      </c>
      <c r="AS81" s="6">
        <v>0</v>
      </c>
      <c r="AT81" s="6">
        <v>0</v>
      </c>
      <c r="AU81" s="6">
        <v>0</v>
      </c>
      <c r="AV81" s="7"/>
      <c r="AW81" s="7">
        <v>0</v>
      </c>
      <c r="AX81" s="7"/>
      <c r="AY81" s="7">
        <v>0</v>
      </c>
      <c r="AZ81" s="6"/>
      <c r="BA81" s="6">
        <v>3</v>
      </c>
      <c r="BB81" s="6"/>
      <c r="BC81" s="6">
        <v>0</v>
      </c>
      <c r="BD81" s="7"/>
      <c r="BE81" s="7">
        <f>IF(DO81&gt;=70, 5, 0)</f>
        <v>0</v>
      </c>
      <c r="BF81" s="7"/>
      <c r="BG81" s="7"/>
      <c r="BH81" s="7">
        <v>0</v>
      </c>
      <c r="BI81" s="6"/>
      <c r="BJ81" s="6">
        <f>IF(EB81&gt;=70, 6, 0)</f>
        <v>0</v>
      </c>
      <c r="BK81" s="6">
        <v>0</v>
      </c>
      <c r="BL81" s="7">
        <v>0</v>
      </c>
      <c r="BM81" s="7">
        <v>-5</v>
      </c>
      <c r="BN81" s="7">
        <v>0</v>
      </c>
      <c r="BO81" s="6"/>
      <c r="BP81" s="6">
        <f>IF(EE81&gt;=70, 6, 0)</f>
        <v>0</v>
      </c>
      <c r="BQ81" s="6">
        <v>0</v>
      </c>
      <c r="BR81" s="7"/>
      <c r="BS81" s="7">
        <v>0</v>
      </c>
      <c r="BT81" s="7">
        <v>-5</v>
      </c>
      <c r="BU81" s="6">
        <v>5</v>
      </c>
      <c r="BV81" s="6">
        <v>0</v>
      </c>
      <c r="BW81" s="6">
        <f>IF(DR81&gt;=70, 5, 0)</f>
        <v>0</v>
      </c>
      <c r="BX81" s="6">
        <v>0</v>
      </c>
      <c r="BY81" s="6"/>
      <c r="BZ81" s="6">
        <v>0</v>
      </c>
      <c r="CA81" s="7">
        <v>0</v>
      </c>
      <c r="CB81" s="7">
        <v>0</v>
      </c>
      <c r="CC81" s="7">
        <v>0</v>
      </c>
      <c r="CD81" s="6">
        <v>0</v>
      </c>
      <c r="CE81" s="6">
        <f>IF(DU81&gt;=70, 5, 0)</f>
        <v>0</v>
      </c>
      <c r="CF81" s="6">
        <v>6</v>
      </c>
      <c r="CG81" s="6">
        <v>0</v>
      </c>
      <c r="CH81" s="6"/>
      <c r="CI81" s="6">
        <v>0</v>
      </c>
      <c r="CJ81" s="7"/>
      <c r="CK81" s="7"/>
      <c r="CL81" s="7"/>
      <c r="CM81" s="6"/>
      <c r="CN81" s="6">
        <f>IF(DX81&gt;=70, 5, 0)</f>
        <v>0</v>
      </c>
      <c r="CO81" s="6"/>
      <c r="CP81" s="6"/>
      <c r="CQ81" s="6"/>
      <c r="CR81" s="7"/>
      <c r="CS81" s="7">
        <f>IF(EH81&gt;=70, 6, 0)</f>
        <v>0</v>
      </c>
      <c r="CT81" s="7"/>
      <c r="CU81" s="6"/>
      <c r="CV81" s="7"/>
      <c r="CW81" s="6"/>
      <c r="CX81" s="10">
        <f>SUM(AR81:CW81)</f>
        <v>4</v>
      </c>
      <c r="CY81" s="10">
        <v>50</v>
      </c>
      <c r="CZ81" s="17">
        <f>CX81+CY81</f>
        <v>54</v>
      </c>
      <c r="DA81" s="1">
        <v>48.57</v>
      </c>
      <c r="DB81" s="18">
        <v>25</v>
      </c>
      <c r="DC81" s="18">
        <v>50</v>
      </c>
      <c r="DD81" s="30">
        <f>AVERAGE(DB81:DC81)</f>
        <v>37.5</v>
      </c>
      <c r="DE81" s="1">
        <v>0</v>
      </c>
      <c r="DF81" s="30">
        <v>35</v>
      </c>
      <c r="DG81" s="1">
        <v>0</v>
      </c>
      <c r="DH81" s="30">
        <v>0</v>
      </c>
      <c r="DI81" s="18">
        <v>0</v>
      </c>
      <c r="DJ81" s="18">
        <v>0</v>
      </c>
      <c r="DK81" s="1"/>
      <c r="DL81" s="15">
        <f>AVERAGE(DA81,DD81:DH81,DK81)</f>
        <v>20.178333333333331</v>
      </c>
      <c r="DM81" s="1">
        <v>46.67</v>
      </c>
      <c r="DN81" s="1">
        <v>46.67</v>
      </c>
      <c r="DO81" s="1">
        <f>MAX(DM81:DN81)</f>
        <v>46.67</v>
      </c>
      <c r="DP81" s="30">
        <v>27.78</v>
      </c>
      <c r="DQ81" s="30">
        <v>0</v>
      </c>
      <c r="DR81" s="30">
        <f>MAX(DP81:DQ81)</f>
        <v>27.78</v>
      </c>
      <c r="DS81" s="1">
        <v>27.78</v>
      </c>
      <c r="DT81" s="1">
        <v>0</v>
      </c>
      <c r="DU81" s="1">
        <f>MAX(DS81:DT81)</f>
        <v>27.78</v>
      </c>
      <c r="DV81" s="30">
        <v>0</v>
      </c>
      <c r="DW81" s="30">
        <v>0</v>
      </c>
      <c r="DX81" s="30"/>
      <c r="DY81" s="15">
        <f>AVERAGE(DO81,DR81,DU81,DX81)</f>
        <v>34.076666666666668</v>
      </c>
      <c r="DZ81" s="1">
        <v>13.33</v>
      </c>
      <c r="EA81" s="1">
        <v>0</v>
      </c>
      <c r="EB81" s="1">
        <f>MIN(MAX(DZ81:EA81)+0.2*EH81, 100)</f>
        <v>13.33</v>
      </c>
      <c r="EC81" s="30">
        <v>50</v>
      </c>
      <c r="ED81" s="30">
        <v>0</v>
      </c>
      <c r="EE81" s="30">
        <f>MIN(MAX(EC81:ED81)+0.15*EH81, 100)</f>
        <v>50</v>
      </c>
      <c r="EF81" s="1">
        <v>0</v>
      </c>
      <c r="EG81" s="1">
        <v>0</v>
      </c>
      <c r="EH81" s="1">
        <f>MAX(EF81:EG81)</f>
        <v>0</v>
      </c>
      <c r="EI81" s="15">
        <f>AVERAGE(EB81,EE81,EH81)</f>
        <v>21.11</v>
      </c>
      <c r="EJ81" s="3">
        <v>0.25</v>
      </c>
      <c r="EK81" s="3">
        <v>0.2</v>
      </c>
      <c r="EL81" s="3">
        <v>0.25</v>
      </c>
      <c r="EM81" s="3">
        <v>0.3</v>
      </c>
      <c r="EN81" s="25">
        <f>MIN(IF(C81="Yes",AQ81+CZ81,0),100)</f>
        <v>56</v>
      </c>
      <c r="EO81" s="25">
        <f>IF(ES81&lt;0,EN81+ES81*-4,EN81)</f>
        <v>56</v>
      </c>
      <c r="EP81" s="25">
        <f>MIN(IF(C81="Yes",AQ81+DL81,0), 100)</f>
        <v>22.178333333333331</v>
      </c>
      <c r="EQ81" s="25">
        <f>MIN(IF(C81="Yes",AQ81+DY81,0),100)</f>
        <v>36.076666666666668</v>
      </c>
      <c r="ER81" s="25">
        <f>MIN(IF(C81="Yes",AQ81+EI81,0), 100)</f>
        <v>23.11</v>
      </c>
      <c r="ES81" s="26">
        <f>EJ81*EN81+EK81*EP81+EL81*EQ81+EM81*ER81</f>
        <v>34.387833333333333</v>
      </c>
      <c r="ET81" s="26">
        <f>EJ81*EO81+EK81*EP81+EL81*EQ81+EM81*ER81</f>
        <v>34.387833333333333</v>
      </c>
    </row>
    <row r="82" spans="1:150" customFormat="1" x14ac:dyDescent="0.3">
      <c r="A82">
        <v>1402017051</v>
      </c>
      <c r="B82" t="s">
        <v>107</v>
      </c>
      <c r="C82" s="2" t="s">
        <v>108</v>
      </c>
      <c r="D82" s="6">
        <v>1</v>
      </c>
      <c r="E82" s="6"/>
      <c r="F82" s="7">
        <v>1</v>
      </c>
      <c r="G82" s="7">
        <v>1</v>
      </c>
      <c r="H82" s="6">
        <v>1</v>
      </c>
      <c r="I82" s="6"/>
      <c r="J82" s="7"/>
      <c r="K82" s="7"/>
      <c r="L82" s="6">
        <v>1</v>
      </c>
      <c r="M82" s="8"/>
      <c r="N82" s="7"/>
      <c r="O82" s="7"/>
      <c r="P82" s="6"/>
      <c r="Q82" s="8"/>
      <c r="R82" s="7">
        <v>1</v>
      </c>
      <c r="S82" s="7"/>
      <c r="T82" s="6"/>
      <c r="U82" s="16"/>
      <c r="V82" s="7"/>
      <c r="W82" s="7"/>
      <c r="X82" s="6"/>
      <c r="Y82" s="6"/>
      <c r="Z82" s="7"/>
      <c r="AA82" s="7"/>
      <c r="AB82" s="6"/>
      <c r="AC82" s="6"/>
      <c r="AD82" s="7"/>
      <c r="AE82" s="8"/>
      <c r="AF82" s="10">
        <v>14</v>
      </c>
      <c r="AG82" s="10">
        <v>10</v>
      </c>
      <c r="AH82" s="10">
        <f>COUNT(D82:AE82)</f>
        <v>6</v>
      </c>
      <c r="AI82" s="22">
        <f>IF(C82="Yes",(AF82-AH82+(CZ82-50)/AG82)/AF82,0)</f>
        <v>0.58571428571428563</v>
      </c>
      <c r="AJ82" s="11">
        <f>SUM(D82:AE82)</f>
        <v>6</v>
      </c>
      <c r="AK82" s="10">
        <f>MAX(AJ82-AL82-AM82,0)*-1</f>
        <v>0</v>
      </c>
      <c r="AL82" s="10">
        <v>10</v>
      </c>
      <c r="AM82" s="10">
        <v>3</v>
      </c>
      <c r="AN82" s="7">
        <f>AJ82+AK82+AO82</f>
        <v>6</v>
      </c>
      <c r="AO82" s="6"/>
      <c r="AP82" s="3">
        <v>0.5</v>
      </c>
      <c r="AQ82" s="15">
        <f>MIN(AN82,AL82)*AP82</f>
        <v>3</v>
      </c>
      <c r="AR82" s="6">
        <v>0</v>
      </c>
      <c r="AS82" s="6">
        <v>0</v>
      </c>
      <c r="AT82" s="6">
        <v>3</v>
      </c>
      <c r="AU82" s="6">
        <v>0</v>
      </c>
      <c r="AV82" s="7"/>
      <c r="AW82" s="7">
        <v>0</v>
      </c>
      <c r="AX82" s="7"/>
      <c r="AY82" s="7">
        <v>0</v>
      </c>
      <c r="AZ82" s="6"/>
      <c r="BA82" s="6">
        <v>3</v>
      </c>
      <c r="BB82" s="6"/>
      <c r="BC82" s="6">
        <v>0</v>
      </c>
      <c r="BD82" s="7"/>
      <c r="BE82" s="7">
        <f>IF(DO82&gt;=70, 5, 0)</f>
        <v>0</v>
      </c>
      <c r="BF82" s="7"/>
      <c r="BG82" s="7"/>
      <c r="BH82" s="7">
        <v>0</v>
      </c>
      <c r="BI82" s="6"/>
      <c r="BJ82" s="6">
        <f>IF(EB82&gt;=70, 6, 0)</f>
        <v>0</v>
      </c>
      <c r="BK82" s="6">
        <v>0</v>
      </c>
      <c r="BL82" s="7">
        <v>-5</v>
      </c>
      <c r="BM82" s="7">
        <v>-5</v>
      </c>
      <c r="BN82" s="7">
        <v>-5</v>
      </c>
      <c r="BO82" s="6"/>
      <c r="BP82" s="6">
        <f>IF(EE82&gt;=70, 6, 0)</f>
        <v>0</v>
      </c>
      <c r="BQ82" s="6">
        <v>0</v>
      </c>
      <c r="BR82" s="7"/>
      <c r="BS82" s="7">
        <v>0</v>
      </c>
      <c r="BT82" s="7">
        <v>0</v>
      </c>
      <c r="BU82" s="6">
        <v>5</v>
      </c>
      <c r="BV82" s="6">
        <v>0</v>
      </c>
      <c r="BW82" s="6">
        <f>IF(DR82&gt;=70, 5, 0)</f>
        <v>0</v>
      </c>
      <c r="BX82" s="6">
        <v>0</v>
      </c>
      <c r="BY82" s="6"/>
      <c r="BZ82" s="6">
        <v>0</v>
      </c>
      <c r="CA82" s="7">
        <v>0</v>
      </c>
      <c r="CB82" s="7">
        <v>0</v>
      </c>
      <c r="CC82" s="7">
        <v>0</v>
      </c>
      <c r="CD82" s="6">
        <v>0</v>
      </c>
      <c r="CE82" s="6">
        <f>IF(DU82&gt;=70, 5, 0)</f>
        <v>0</v>
      </c>
      <c r="CF82" s="6">
        <v>6</v>
      </c>
      <c r="CG82" s="6">
        <v>0</v>
      </c>
      <c r="CH82" s="6"/>
      <c r="CI82" s="6">
        <v>0</v>
      </c>
      <c r="CJ82" s="7"/>
      <c r="CK82" s="7"/>
      <c r="CL82" s="7"/>
      <c r="CM82" s="6"/>
      <c r="CN82" s="6">
        <f>IF(DX82&gt;=70, 5, 0)</f>
        <v>0</v>
      </c>
      <c r="CO82" s="6"/>
      <c r="CP82" s="6"/>
      <c r="CQ82" s="6"/>
      <c r="CR82" s="7"/>
      <c r="CS82" s="7">
        <f>IF(EH82&gt;=70, 6, 0)</f>
        <v>0</v>
      </c>
      <c r="CT82" s="7"/>
      <c r="CU82" s="6"/>
      <c r="CV82" s="7"/>
      <c r="CW82" s="6"/>
      <c r="CX82" s="10">
        <f>SUM(AR82:CW82)</f>
        <v>2</v>
      </c>
      <c r="CY82" s="10">
        <v>50</v>
      </c>
      <c r="CZ82" s="17">
        <f>CX82+CY82</f>
        <v>52</v>
      </c>
      <c r="DA82" s="1">
        <v>71.430000000000007</v>
      </c>
      <c r="DB82" s="18">
        <v>50</v>
      </c>
      <c r="DC82" s="18">
        <v>100</v>
      </c>
      <c r="DD82" s="30">
        <f>AVERAGE(DB82:DC82)</f>
        <v>75</v>
      </c>
      <c r="DE82" s="1">
        <v>100</v>
      </c>
      <c r="DF82" s="30">
        <v>25</v>
      </c>
      <c r="DG82" s="1">
        <v>0</v>
      </c>
      <c r="DH82" s="30">
        <v>0</v>
      </c>
      <c r="DI82" s="18">
        <v>0</v>
      </c>
      <c r="DJ82" s="18">
        <v>0</v>
      </c>
      <c r="DK82" s="1"/>
      <c r="DL82" s="15">
        <f>AVERAGE(DA82,DD82:DH82,DK82)</f>
        <v>45.238333333333337</v>
      </c>
      <c r="DM82" s="1">
        <v>26.67</v>
      </c>
      <c r="DN82" s="1">
        <v>0</v>
      </c>
      <c r="DO82" s="1">
        <f>MAX(DM82:DN82)</f>
        <v>26.67</v>
      </c>
      <c r="DP82" s="30">
        <v>11.11</v>
      </c>
      <c r="DQ82" s="30">
        <v>0</v>
      </c>
      <c r="DR82" s="30">
        <f>MAX(DP82:DQ82)</f>
        <v>11.11</v>
      </c>
      <c r="DS82" s="1">
        <v>11.11</v>
      </c>
      <c r="DT82" s="1">
        <v>0</v>
      </c>
      <c r="DU82" s="1">
        <f>MAX(DS82:DT82)</f>
        <v>11.11</v>
      </c>
      <c r="DV82" s="30">
        <v>0</v>
      </c>
      <c r="DW82" s="30">
        <v>0</v>
      </c>
      <c r="DX82" s="30"/>
      <c r="DY82" s="15">
        <f>AVERAGE(DO82,DR82,DU82,DX82)</f>
        <v>16.296666666666667</v>
      </c>
      <c r="DZ82" s="1">
        <v>0</v>
      </c>
      <c r="EA82" s="1">
        <v>0</v>
      </c>
      <c r="EB82" s="1">
        <f>MIN(MAX(DZ82:EA82)+0.2*EH82, 100)</f>
        <v>0</v>
      </c>
      <c r="EC82" s="30">
        <v>50</v>
      </c>
      <c r="ED82" s="30">
        <v>0</v>
      </c>
      <c r="EE82" s="30">
        <f>MIN(MAX(EC82:ED82)+0.15*EH82, 100)</f>
        <v>50</v>
      </c>
      <c r="EF82" s="1">
        <v>0</v>
      </c>
      <c r="EG82" s="1">
        <v>0</v>
      </c>
      <c r="EH82" s="1">
        <f>MAX(EF82:EG82)</f>
        <v>0</v>
      </c>
      <c r="EI82" s="15">
        <f>AVERAGE(EB82,EE82,EH82)</f>
        <v>16.666666666666668</v>
      </c>
      <c r="EJ82" s="3">
        <v>0.25</v>
      </c>
      <c r="EK82" s="3">
        <v>0.2</v>
      </c>
      <c r="EL82" s="3">
        <v>0.25</v>
      </c>
      <c r="EM82" s="3">
        <v>0.3</v>
      </c>
      <c r="EN82" s="25">
        <f>MIN(IF(C82="Yes",AQ82+CZ82,0),100)</f>
        <v>55</v>
      </c>
      <c r="EO82" s="25">
        <f>IF(ES82&lt;0,EN82+ES82*-4,EN82)</f>
        <v>55</v>
      </c>
      <c r="EP82" s="25">
        <f>MIN(IF(C82="Yes",AQ82+DL82,0), 100)</f>
        <v>48.238333333333337</v>
      </c>
      <c r="EQ82" s="25">
        <f>MIN(IF(C82="Yes",AQ82+DY82,0),100)</f>
        <v>19.296666666666667</v>
      </c>
      <c r="ER82" s="25">
        <f>MIN(IF(C82="Yes",AQ82+EI82,0), 100)</f>
        <v>19.666666666666668</v>
      </c>
      <c r="ES82" s="26">
        <f>EJ82*EN82+EK82*EP82+EL82*EQ82+EM82*ER82</f>
        <v>34.121833333333335</v>
      </c>
      <c r="ET82" s="26">
        <f>EJ82*EO82+EK82*EP82+EL82*EQ82+EM82*ER82</f>
        <v>34.121833333333335</v>
      </c>
    </row>
    <row r="83" spans="1:150" customFormat="1" x14ac:dyDescent="0.3">
      <c r="A83">
        <v>1402019116</v>
      </c>
      <c r="B83" t="s">
        <v>107</v>
      </c>
      <c r="C83" s="2" t="s">
        <v>108</v>
      </c>
      <c r="D83" s="6"/>
      <c r="E83" s="6"/>
      <c r="F83" s="7"/>
      <c r="G83" s="7"/>
      <c r="H83" s="6">
        <v>0</v>
      </c>
      <c r="I83" s="6">
        <v>1</v>
      </c>
      <c r="J83" s="7"/>
      <c r="K83" s="7">
        <v>1</v>
      </c>
      <c r="L83" s="6"/>
      <c r="M83" s="8"/>
      <c r="N83" s="7"/>
      <c r="O83" s="7"/>
      <c r="P83" s="6">
        <v>1</v>
      </c>
      <c r="Q83" s="8"/>
      <c r="R83" s="7"/>
      <c r="S83" s="7"/>
      <c r="T83" s="6"/>
      <c r="U83" s="6"/>
      <c r="V83" s="7"/>
      <c r="W83" s="7"/>
      <c r="X83" s="6"/>
      <c r="Y83" s="6"/>
      <c r="Z83" s="7"/>
      <c r="AA83" s="7"/>
      <c r="AB83" s="6"/>
      <c r="AC83" s="6"/>
      <c r="AD83" s="7"/>
      <c r="AE83" s="8"/>
      <c r="AF83" s="10">
        <v>14</v>
      </c>
      <c r="AG83" s="10">
        <v>10</v>
      </c>
      <c r="AH83" s="10">
        <f>COUNT(D83:AE83)</f>
        <v>4</v>
      </c>
      <c r="AI83" s="22">
        <f>IF(C83="Yes",(AF83-AH83+(CZ83-50)/AG83)/AF83,0)</f>
        <v>0.90714285714285714</v>
      </c>
      <c r="AJ83" s="11">
        <f>SUM(D83:AE83)</f>
        <v>3</v>
      </c>
      <c r="AK83" s="10">
        <f>MAX(AJ83-AL83-AM83,0)*-1</f>
        <v>0</v>
      </c>
      <c r="AL83" s="10">
        <v>10</v>
      </c>
      <c r="AM83" s="10">
        <v>3</v>
      </c>
      <c r="AN83" s="7">
        <f>AJ83+AK83+AO83</f>
        <v>3</v>
      </c>
      <c r="AO83" s="6"/>
      <c r="AP83" s="3">
        <v>0.5</v>
      </c>
      <c r="AQ83" s="15">
        <f>MIN(AN83,AL83)*AP83</f>
        <v>1.5</v>
      </c>
      <c r="AR83" s="6">
        <v>0</v>
      </c>
      <c r="AS83" s="6">
        <v>0</v>
      </c>
      <c r="AT83" s="6">
        <v>1</v>
      </c>
      <c r="AU83" s="6">
        <v>0</v>
      </c>
      <c r="AV83" s="7"/>
      <c r="AW83" s="7">
        <v>0</v>
      </c>
      <c r="AX83" s="7"/>
      <c r="AY83" s="7">
        <v>0</v>
      </c>
      <c r="AZ83" s="6"/>
      <c r="BA83" s="6">
        <v>3</v>
      </c>
      <c r="BB83" s="6"/>
      <c r="BC83" s="6">
        <v>0</v>
      </c>
      <c r="BD83" s="7"/>
      <c r="BE83" s="7">
        <f>IF(DO83&gt;=70, 5, 0)</f>
        <v>0</v>
      </c>
      <c r="BF83" s="7"/>
      <c r="BG83" s="7"/>
      <c r="BH83" s="7">
        <v>0</v>
      </c>
      <c r="BI83" s="6"/>
      <c r="BJ83" s="6">
        <f>IF(EB83&gt;=70, 6, 0)</f>
        <v>0</v>
      </c>
      <c r="BK83" s="6">
        <v>0</v>
      </c>
      <c r="BL83" s="7">
        <v>0</v>
      </c>
      <c r="BM83" s="7">
        <v>-5</v>
      </c>
      <c r="BN83" s="7">
        <v>0</v>
      </c>
      <c r="BO83" s="6">
        <v>2</v>
      </c>
      <c r="BP83" s="6">
        <f>IF(EE83&gt;=70, 6, 0)</f>
        <v>0</v>
      </c>
      <c r="BQ83" s="6">
        <v>0</v>
      </c>
      <c r="BR83" s="7"/>
      <c r="BS83" s="7">
        <v>0</v>
      </c>
      <c r="BT83" s="7">
        <v>0</v>
      </c>
      <c r="BU83" s="6"/>
      <c r="BV83" s="6">
        <v>0</v>
      </c>
      <c r="BW83" s="6">
        <f>IF(DR83&gt;=70, 5, 0)</f>
        <v>0</v>
      </c>
      <c r="BX83" s="6">
        <v>0</v>
      </c>
      <c r="BY83" s="6"/>
      <c r="BZ83" s="6">
        <v>0</v>
      </c>
      <c r="CA83" s="7">
        <v>0</v>
      </c>
      <c r="CB83" s="7">
        <v>0</v>
      </c>
      <c r="CC83" s="7">
        <v>0</v>
      </c>
      <c r="CD83" s="6">
        <v>0</v>
      </c>
      <c r="CE83" s="6">
        <f>IF(DU83&gt;=70, 5, 0)</f>
        <v>0</v>
      </c>
      <c r="CF83" s="6">
        <v>6</v>
      </c>
      <c r="CG83" s="6">
        <v>0</v>
      </c>
      <c r="CH83" s="6"/>
      <c r="CI83" s="6">
        <v>0</v>
      </c>
      <c r="CJ83" s="7"/>
      <c r="CK83" s="7"/>
      <c r="CL83" s="7"/>
      <c r="CM83" s="6"/>
      <c r="CN83" s="6">
        <f>IF(DX83&gt;=70, 5, 0)</f>
        <v>0</v>
      </c>
      <c r="CO83" s="6"/>
      <c r="CP83" s="6"/>
      <c r="CQ83" s="6"/>
      <c r="CR83" s="7"/>
      <c r="CS83" s="7">
        <f>IF(EH83&gt;=70, 6, 0)</f>
        <v>0</v>
      </c>
      <c r="CT83" s="7"/>
      <c r="CU83" s="6">
        <v>20</v>
      </c>
      <c r="CV83" s="7"/>
      <c r="CW83" s="6"/>
      <c r="CX83" s="10">
        <f>SUM(AR83:CW83)</f>
        <v>27</v>
      </c>
      <c r="CY83" s="10">
        <v>50</v>
      </c>
      <c r="CZ83" s="17">
        <f>CX83+CY83</f>
        <v>77</v>
      </c>
      <c r="DA83" s="1">
        <v>65.709999999999994</v>
      </c>
      <c r="DB83" s="18">
        <v>0</v>
      </c>
      <c r="DC83" s="18">
        <v>0</v>
      </c>
      <c r="DD83" s="30">
        <f>AVERAGE(DB83:DC83)</f>
        <v>0</v>
      </c>
      <c r="DE83" s="1">
        <v>0</v>
      </c>
      <c r="DF83" s="30">
        <v>0</v>
      </c>
      <c r="DG83" s="1">
        <v>0</v>
      </c>
      <c r="DH83" s="30">
        <v>0</v>
      </c>
      <c r="DI83" s="18">
        <v>0</v>
      </c>
      <c r="DJ83" s="18">
        <v>0</v>
      </c>
      <c r="DK83" s="1"/>
      <c r="DL83" s="15">
        <f>AVERAGE(DA83,DD83:DH83,DK83)</f>
        <v>10.951666666666666</v>
      </c>
      <c r="DM83" s="1">
        <v>40</v>
      </c>
      <c r="DN83" s="1">
        <v>13.33</v>
      </c>
      <c r="DO83" s="1">
        <f>MAX(DM83:DN83)</f>
        <v>40</v>
      </c>
      <c r="DP83" s="30">
        <v>11.11</v>
      </c>
      <c r="DQ83" s="30">
        <v>0</v>
      </c>
      <c r="DR83" s="30">
        <f>MAX(DP83:DQ83)</f>
        <v>11.11</v>
      </c>
      <c r="DS83" s="1">
        <v>11.11</v>
      </c>
      <c r="DT83" s="1">
        <v>0</v>
      </c>
      <c r="DU83" s="1">
        <f>MAX(DS83:DT83)</f>
        <v>11.11</v>
      </c>
      <c r="DV83" s="30">
        <v>0</v>
      </c>
      <c r="DW83" s="30">
        <v>0</v>
      </c>
      <c r="DX83" s="30"/>
      <c r="DY83" s="15">
        <f>AVERAGE(DO83,DR83,DU83,DX83)</f>
        <v>20.74</v>
      </c>
      <c r="DZ83" s="1">
        <v>6.67</v>
      </c>
      <c r="EA83" s="1">
        <v>0</v>
      </c>
      <c r="EB83" s="1">
        <f>MIN(MAX(DZ83:EA83)+0.2*EH83, 100)</f>
        <v>6.67</v>
      </c>
      <c r="EC83" s="30">
        <v>50</v>
      </c>
      <c r="ED83" s="30">
        <v>0</v>
      </c>
      <c r="EE83" s="30">
        <f>MIN(MAX(EC83:ED83)+0.15*EH83, 100)</f>
        <v>50</v>
      </c>
      <c r="EF83" s="1">
        <v>0</v>
      </c>
      <c r="EG83" s="1">
        <v>0</v>
      </c>
      <c r="EH83" s="1">
        <f>MAX(EF83:EG83)</f>
        <v>0</v>
      </c>
      <c r="EI83" s="15">
        <f>AVERAGE(EB83,EE83,EH83)</f>
        <v>18.89</v>
      </c>
      <c r="EJ83" s="3">
        <v>0.25</v>
      </c>
      <c r="EK83" s="3">
        <v>0.2</v>
      </c>
      <c r="EL83" s="3">
        <v>0.25</v>
      </c>
      <c r="EM83" s="3">
        <v>0.3</v>
      </c>
      <c r="EN83" s="25">
        <f>MIN(IF(C83="Yes",AQ83+CZ83,0),100)</f>
        <v>78.5</v>
      </c>
      <c r="EO83" s="25">
        <f>IF(ES83&lt;0,EN83+ES83*-4,EN83)</f>
        <v>78.5</v>
      </c>
      <c r="EP83" s="25">
        <f>MIN(IF(C83="Yes",AQ83+DL83,0), 100)</f>
        <v>12.451666666666666</v>
      </c>
      <c r="EQ83" s="25">
        <f>MIN(IF(C83="Yes",AQ83+DY83,0),100)</f>
        <v>22.24</v>
      </c>
      <c r="ER83" s="25">
        <f>MIN(IF(C83="Yes",AQ83+EI83,0), 100)</f>
        <v>20.39</v>
      </c>
      <c r="ES83" s="26">
        <f>EJ83*EN83+EK83*EP83+EL83*EQ83+EM83*ER83</f>
        <v>33.792333333333332</v>
      </c>
      <c r="ET83" s="26">
        <f>EJ83*EO83+EK83*EP83+EL83*EQ83+EM83*ER83</f>
        <v>33.792333333333332</v>
      </c>
    </row>
    <row r="84" spans="1:150" customFormat="1" x14ac:dyDescent="0.3">
      <c r="A84">
        <v>1402019049</v>
      </c>
      <c r="B84" t="s">
        <v>107</v>
      </c>
      <c r="C84" s="2" t="s">
        <v>108</v>
      </c>
      <c r="D84" s="6">
        <v>1</v>
      </c>
      <c r="E84" s="6"/>
      <c r="F84" s="7">
        <v>1</v>
      </c>
      <c r="G84" s="7"/>
      <c r="H84" s="6">
        <v>1</v>
      </c>
      <c r="I84" s="6"/>
      <c r="J84" s="7"/>
      <c r="K84" s="7"/>
      <c r="L84" s="6"/>
      <c r="M84" s="8"/>
      <c r="N84" s="7"/>
      <c r="O84" s="7"/>
      <c r="P84" s="6"/>
      <c r="Q84" s="8"/>
      <c r="R84" s="7">
        <v>1</v>
      </c>
      <c r="S84" s="7"/>
      <c r="T84" s="6"/>
      <c r="U84" s="16"/>
      <c r="V84" s="7"/>
      <c r="W84" s="7"/>
      <c r="X84" s="6"/>
      <c r="Y84" s="6"/>
      <c r="Z84" s="7"/>
      <c r="AA84" s="7"/>
      <c r="AB84" s="6"/>
      <c r="AC84" s="6"/>
      <c r="AD84" s="7"/>
      <c r="AE84" s="8"/>
      <c r="AF84" s="10">
        <v>14</v>
      </c>
      <c r="AG84" s="10">
        <v>10</v>
      </c>
      <c r="AH84" s="10">
        <f>COUNT(D84:AE84)</f>
        <v>4</v>
      </c>
      <c r="AI84" s="22">
        <f>IF(C84="Yes",(AF84-AH84+(CZ84-50)/AG84)/AF84,0)</f>
        <v>0.7857142857142857</v>
      </c>
      <c r="AJ84" s="11">
        <f>SUM(D84:AE84)</f>
        <v>4</v>
      </c>
      <c r="AK84" s="10">
        <f>MAX(AJ84-AL84-AM84,0)*-1</f>
        <v>0</v>
      </c>
      <c r="AL84" s="10">
        <v>10</v>
      </c>
      <c r="AM84" s="10">
        <v>3</v>
      </c>
      <c r="AN84" s="7">
        <f>AJ84+AK84+AO84</f>
        <v>4</v>
      </c>
      <c r="AO84" s="6"/>
      <c r="AP84" s="3">
        <v>0.5</v>
      </c>
      <c r="AQ84" s="15">
        <f>MIN(AN84,AL84)*AP84</f>
        <v>2</v>
      </c>
      <c r="AR84" s="6">
        <v>0</v>
      </c>
      <c r="AS84" s="6">
        <v>0</v>
      </c>
      <c r="AT84" s="6">
        <v>4</v>
      </c>
      <c r="AU84" s="6">
        <v>0</v>
      </c>
      <c r="AV84" s="7"/>
      <c r="AW84" s="7">
        <v>0</v>
      </c>
      <c r="AX84" s="7"/>
      <c r="AY84" s="7">
        <v>0</v>
      </c>
      <c r="AZ84" s="6"/>
      <c r="BA84" s="6">
        <v>0</v>
      </c>
      <c r="BB84" s="6"/>
      <c r="BC84" s="6">
        <v>0</v>
      </c>
      <c r="BD84" s="7"/>
      <c r="BE84" s="7">
        <f>IF(DO84&gt;=70, 5, 0)</f>
        <v>0</v>
      </c>
      <c r="BF84" s="7"/>
      <c r="BG84" s="7"/>
      <c r="BH84" s="7">
        <v>0</v>
      </c>
      <c r="BI84" s="6"/>
      <c r="BJ84" s="6">
        <f>IF(EB84&gt;=70, 6, 0)</f>
        <v>0</v>
      </c>
      <c r="BK84" s="6">
        <v>0</v>
      </c>
      <c r="BL84" s="7">
        <v>0</v>
      </c>
      <c r="BM84" s="7">
        <v>-5</v>
      </c>
      <c r="BN84" s="7">
        <v>0</v>
      </c>
      <c r="BO84" s="6"/>
      <c r="BP84" s="6">
        <f>IF(EE84&gt;=70, 6, 0)</f>
        <v>0</v>
      </c>
      <c r="BQ84" s="6">
        <v>0</v>
      </c>
      <c r="BR84" s="7"/>
      <c r="BS84" s="7">
        <v>0</v>
      </c>
      <c r="BT84" s="7">
        <v>0</v>
      </c>
      <c r="BU84" s="6">
        <v>5</v>
      </c>
      <c r="BV84" s="6">
        <v>0</v>
      </c>
      <c r="BW84" s="6">
        <f>IF(DR84&gt;=70, 5, 0)</f>
        <v>0</v>
      </c>
      <c r="BX84" s="6">
        <v>0</v>
      </c>
      <c r="BY84" s="6"/>
      <c r="BZ84" s="6">
        <v>0</v>
      </c>
      <c r="CA84" s="7">
        <v>0</v>
      </c>
      <c r="CB84" s="7">
        <v>0</v>
      </c>
      <c r="CC84" s="7">
        <v>0</v>
      </c>
      <c r="CD84" s="6">
        <v>0</v>
      </c>
      <c r="CE84" s="6">
        <f>IF(DU84&gt;=70, 5, 0)</f>
        <v>0</v>
      </c>
      <c r="CF84" s="6">
        <v>6</v>
      </c>
      <c r="CG84" s="6">
        <v>0</v>
      </c>
      <c r="CH84" s="6"/>
      <c r="CI84" s="6">
        <v>0</v>
      </c>
      <c r="CJ84" s="7"/>
      <c r="CK84" s="7"/>
      <c r="CL84" s="7"/>
      <c r="CM84" s="6"/>
      <c r="CN84" s="6">
        <f>IF(DX84&gt;=70, 5, 0)</f>
        <v>0</v>
      </c>
      <c r="CO84" s="6"/>
      <c r="CP84" s="6"/>
      <c r="CQ84" s="6"/>
      <c r="CR84" s="7"/>
      <c r="CS84" s="7">
        <f>IF(EH84&gt;=70, 6, 0)</f>
        <v>0</v>
      </c>
      <c r="CT84" s="7"/>
      <c r="CU84" s="6"/>
      <c r="CV84" s="7"/>
      <c r="CW84" s="6"/>
      <c r="CX84" s="10">
        <f>SUM(AR84:CW84)</f>
        <v>10</v>
      </c>
      <c r="CY84" s="10">
        <v>50</v>
      </c>
      <c r="CZ84" s="17">
        <f>CX84+CY84</f>
        <v>60</v>
      </c>
      <c r="DA84" s="1">
        <v>34.29</v>
      </c>
      <c r="DB84" s="18">
        <v>25</v>
      </c>
      <c r="DC84" s="18">
        <v>100</v>
      </c>
      <c r="DD84" s="30">
        <f>AVERAGE(DB84:DC84)</f>
        <v>62.5</v>
      </c>
      <c r="DE84" s="1">
        <v>0</v>
      </c>
      <c r="DF84" s="30">
        <v>75</v>
      </c>
      <c r="DG84" s="1">
        <v>0</v>
      </c>
      <c r="DH84" s="30">
        <v>0</v>
      </c>
      <c r="DI84" s="18">
        <v>0</v>
      </c>
      <c r="DJ84" s="18">
        <v>0</v>
      </c>
      <c r="DK84" s="1"/>
      <c r="DL84" s="15">
        <f>AVERAGE(DA84,DD84:DH84,DK84)</f>
        <v>28.631666666666664</v>
      </c>
      <c r="DM84" s="1">
        <v>13.33</v>
      </c>
      <c r="DN84" s="1">
        <v>26.67</v>
      </c>
      <c r="DO84" s="1">
        <f>MAX(DM84:DN84)</f>
        <v>26.67</v>
      </c>
      <c r="DP84" s="30">
        <v>22.22</v>
      </c>
      <c r="DQ84" s="30">
        <v>0</v>
      </c>
      <c r="DR84" s="30">
        <f>MAX(DP84:DQ84)</f>
        <v>22.22</v>
      </c>
      <c r="DS84" s="1">
        <v>22.22</v>
      </c>
      <c r="DT84" s="1">
        <v>0</v>
      </c>
      <c r="DU84" s="1">
        <f>MAX(DS84:DT84)</f>
        <v>22.22</v>
      </c>
      <c r="DV84" s="30">
        <v>0</v>
      </c>
      <c r="DW84" s="30">
        <v>0</v>
      </c>
      <c r="DX84" s="30"/>
      <c r="DY84" s="15">
        <f>AVERAGE(DO84,DR84,DU84,DX84)</f>
        <v>23.703333333333333</v>
      </c>
      <c r="DZ84" s="1">
        <v>0</v>
      </c>
      <c r="EA84" s="1">
        <v>0</v>
      </c>
      <c r="EB84" s="1">
        <f>MIN(MAX(DZ84:EA84)+0.2*EH84, 100)</f>
        <v>0</v>
      </c>
      <c r="EC84" s="30">
        <v>50</v>
      </c>
      <c r="ED84" s="30">
        <v>0</v>
      </c>
      <c r="EE84" s="30">
        <f>MIN(MAX(EC84:ED84)+0.15*EH84, 100)</f>
        <v>50</v>
      </c>
      <c r="EF84" s="1">
        <v>0</v>
      </c>
      <c r="EG84" s="1">
        <v>0</v>
      </c>
      <c r="EH84" s="1">
        <f>MAX(EF84:EG84)</f>
        <v>0</v>
      </c>
      <c r="EI84" s="15">
        <f>AVERAGE(EB84,EE84,EH84)</f>
        <v>16.666666666666668</v>
      </c>
      <c r="EJ84" s="3">
        <v>0.25</v>
      </c>
      <c r="EK84" s="3">
        <v>0.2</v>
      </c>
      <c r="EL84" s="3">
        <v>0.25</v>
      </c>
      <c r="EM84" s="3">
        <v>0.3</v>
      </c>
      <c r="EN84" s="25">
        <f>MIN(IF(C84="Yes",AQ84+CZ84,0),100)</f>
        <v>62</v>
      </c>
      <c r="EO84" s="25">
        <f>IF(ES84&lt;0,EN84+ES84*-4,EN84)</f>
        <v>62</v>
      </c>
      <c r="EP84" s="25">
        <f>MIN(IF(C84="Yes",AQ84+DL84,0), 100)</f>
        <v>30.631666666666664</v>
      </c>
      <c r="EQ84" s="25">
        <f>MIN(IF(C84="Yes",AQ84+DY84,0),100)</f>
        <v>25.703333333333333</v>
      </c>
      <c r="ER84" s="25">
        <f>MIN(IF(C84="Yes",AQ84+EI84,0), 100)</f>
        <v>18.666666666666668</v>
      </c>
      <c r="ES84" s="26">
        <f>EJ84*EN84+EK84*EP84+EL84*EQ84+EM84*ER84</f>
        <v>33.652166666666666</v>
      </c>
      <c r="ET84" s="26">
        <f>EJ84*EO84+EK84*EP84+EL84*EQ84+EM84*ER84</f>
        <v>33.652166666666666</v>
      </c>
    </row>
    <row r="85" spans="1:150" customFormat="1" x14ac:dyDescent="0.3">
      <c r="A85">
        <v>1402017139</v>
      </c>
      <c r="B85" t="s">
        <v>106</v>
      </c>
      <c r="C85" s="2" t="s">
        <v>108</v>
      </c>
      <c r="D85" s="6">
        <v>1</v>
      </c>
      <c r="E85" s="6">
        <v>1</v>
      </c>
      <c r="F85" s="7"/>
      <c r="G85" s="7">
        <v>1</v>
      </c>
      <c r="H85" s="6">
        <v>1</v>
      </c>
      <c r="I85" s="6">
        <v>1</v>
      </c>
      <c r="J85" s="7"/>
      <c r="K85" s="7"/>
      <c r="L85" s="6">
        <v>1</v>
      </c>
      <c r="M85" s="8"/>
      <c r="N85" s="7"/>
      <c r="O85" s="7"/>
      <c r="P85" s="6"/>
      <c r="Q85" s="8"/>
      <c r="R85" s="7"/>
      <c r="S85" s="7"/>
      <c r="T85" s="6"/>
      <c r="U85" s="6"/>
      <c r="V85" s="7">
        <v>1</v>
      </c>
      <c r="W85" s="7"/>
      <c r="X85" s="6"/>
      <c r="Y85" s="6"/>
      <c r="Z85" s="7"/>
      <c r="AA85" s="7"/>
      <c r="AB85" s="6"/>
      <c r="AC85" s="6"/>
      <c r="AD85" s="7"/>
      <c r="AE85" s="8"/>
      <c r="AF85" s="10">
        <v>14</v>
      </c>
      <c r="AG85" s="10">
        <v>10</v>
      </c>
      <c r="AH85" s="10">
        <f>COUNT(D85:AE85)</f>
        <v>7</v>
      </c>
      <c r="AI85" s="22">
        <f>IF(C85="Yes",(AF85-AH85+(CZ85-50)/AG85)/AF85,0)</f>
        <v>0.32857142857142857</v>
      </c>
      <c r="AJ85" s="11">
        <f>SUM(D85:AE85)</f>
        <v>7</v>
      </c>
      <c r="AK85" s="10">
        <f>MAX(AJ85-AL85-AM85,0)*-1</f>
        <v>0</v>
      </c>
      <c r="AL85" s="10">
        <v>10</v>
      </c>
      <c r="AM85" s="10">
        <v>3</v>
      </c>
      <c r="AN85" s="7">
        <f>AJ85+AK85+AO85</f>
        <v>7</v>
      </c>
      <c r="AO85" s="6"/>
      <c r="AP85" s="3">
        <v>0.5</v>
      </c>
      <c r="AQ85" s="15">
        <f>MIN(AN85,AL85)*AP85</f>
        <v>3.5</v>
      </c>
      <c r="AR85" s="6">
        <v>0</v>
      </c>
      <c r="AS85" s="6">
        <v>0</v>
      </c>
      <c r="AT85" s="6">
        <v>2</v>
      </c>
      <c r="AU85" s="6">
        <v>0</v>
      </c>
      <c r="AV85" s="7"/>
      <c r="AW85" s="7">
        <v>0</v>
      </c>
      <c r="AX85" s="7"/>
      <c r="AY85" s="7">
        <v>0</v>
      </c>
      <c r="AZ85" s="6"/>
      <c r="BA85" s="6">
        <v>3</v>
      </c>
      <c r="BB85" s="6"/>
      <c r="BC85" s="6">
        <v>0</v>
      </c>
      <c r="BD85" s="7"/>
      <c r="BE85" s="7">
        <f>IF(DO85&gt;=70, 5, 0)</f>
        <v>0</v>
      </c>
      <c r="BF85" s="7"/>
      <c r="BG85" s="7"/>
      <c r="BH85" s="7">
        <v>0</v>
      </c>
      <c r="BI85" s="6"/>
      <c r="BJ85" s="6">
        <f>IF(EB85&gt;=70, 6, 0)</f>
        <v>0</v>
      </c>
      <c r="BK85" s="6">
        <v>0</v>
      </c>
      <c r="BL85" s="7">
        <v>0</v>
      </c>
      <c r="BM85" s="7">
        <v>0</v>
      </c>
      <c r="BN85" s="7">
        <v>-5</v>
      </c>
      <c r="BO85" s="6"/>
      <c r="BP85" s="6">
        <f>IF(EE85&gt;=70, 6, 0)</f>
        <v>0</v>
      </c>
      <c r="BQ85" s="6">
        <v>-5</v>
      </c>
      <c r="BR85" s="7"/>
      <c r="BS85" s="7">
        <v>-5</v>
      </c>
      <c r="BT85" s="7">
        <v>-5</v>
      </c>
      <c r="BU85" s="6"/>
      <c r="BV85" s="6">
        <v>0</v>
      </c>
      <c r="BW85" s="6">
        <f>IF(DR85&gt;=70, 5, 0)</f>
        <v>0</v>
      </c>
      <c r="BX85" s="6">
        <v>0</v>
      </c>
      <c r="BY85" s="6"/>
      <c r="BZ85" s="6">
        <v>-5</v>
      </c>
      <c r="CA85" s="7">
        <v>0</v>
      </c>
      <c r="CB85" s="7">
        <v>0</v>
      </c>
      <c r="CC85" s="7">
        <v>0</v>
      </c>
      <c r="CD85" s="6">
        <v>0</v>
      </c>
      <c r="CE85" s="6">
        <f>IF(DU85&gt;=70, 5, 0)</f>
        <v>0</v>
      </c>
      <c r="CF85" s="6">
        <v>6</v>
      </c>
      <c r="CG85" s="6">
        <v>-5</v>
      </c>
      <c r="CH85" s="6"/>
      <c r="CI85" s="6">
        <v>-5</v>
      </c>
      <c r="CJ85" s="7"/>
      <c r="CK85" s="7"/>
      <c r="CL85" s="7"/>
      <c r="CM85" s="6"/>
      <c r="CN85" s="6">
        <f>IF(DX85&gt;=70, 5, 0)</f>
        <v>0</v>
      </c>
      <c r="CO85" s="6"/>
      <c r="CP85" s="6"/>
      <c r="CQ85" s="6"/>
      <c r="CR85" s="7"/>
      <c r="CS85" s="7">
        <f>IF(EH85&gt;=70, 6, 0)</f>
        <v>0</v>
      </c>
      <c r="CT85" s="7"/>
      <c r="CU85" s="6"/>
      <c r="CV85" s="7"/>
      <c r="CW85" s="6"/>
      <c r="CX85" s="10">
        <f>SUM(AR85:CW85)</f>
        <v>-24</v>
      </c>
      <c r="CY85" s="10">
        <v>50</v>
      </c>
      <c r="CZ85" s="17">
        <f>CX85+CY85</f>
        <v>26</v>
      </c>
      <c r="DA85" s="1">
        <v>80</v>
      </c>
      <c r="DB85" s="18">
        <v>75</v>
      </c>
      <c r="DC85" s="18">
        <v>0</v>
      </c>
      <c r="DD85" s="30">
        <f>AVERAGE(DB85:DC85)</f>
        <v>37.5</v>
      </c>
      <c r="DE85" s="1">
        <v>0</v>
      </c>
      <c r="DF85" s="30">
        <v>35</v>
      </c>
      <c r="DG85" s="1">
        <v>0</v>
      </c>
      <c r="DH85" s="30">
        <v>0</v>
      </c>
      <c r="DI85" s="18">
        <v>0</v>
      </c>
      <c r="DJ85" s="18">
        <v>0</v>
      </c>
      <c r="DK85" s="1"/>
      <c r="DL85" s="15">
        <f>AVERAGE(DA85,DD85:DH85,DK85)</f>
        <v>25.416666666666668</v>
      </c>
      <c r="DM85" s="1">
        <v>60</v>
      </c>
      <c r="DN85" s="1">
        <v>0</v>
      </c>
      <c r="DO85" s="1">
        <f>MAX(DM85:DN85)</f>
        <v>60</v>
      </c>
      <c r="DP85" s="30">
        <v>27.78</v>
      </c>
      <c r="DQ85" s="30">
        <v>0</v>
      </c>
      <c r="DR85" s="30">
        <f>MAX(DP85:DQ85)</f>
        <v>27.78</v>
      </c>
      <c r="DS85" s="1">
        <v>27.78</v>
      </c>
      <c r="DT85" s="1">
        <v>0</v>
      </c>
      <c r="DU85" s="1">
        <f>MAX(DS85:DT85)</f>
        <v>27.78</v>
      </c>
      <c r="DV85" s="30">
        <v>0</v>
      </c>
      <c r="DW85" s="30">
        <v>0</v>
      </c>
      <c r="DX85" s="30"/>
      <c r="DY85" s="15">
        <f>AVERAGE(DO85,DR85,DU85,DX85)</f>
        <v>38.520000000000003</v>
      </c>
      <c r="DZ85" s="1">
        <v>33.33</v>
      </c>
      <c r="EA85" s="1">
        <v>0</v>
      </c>
      <c r="EB85" s="1">
        <f>MIN(MAX(DZ85:EA85)+0.2*EH85, 100)</f>
        <v>33.33</v>
      </c>
      <c r="EC85" s="30">
        <v>50</v>
      </c>
      <c r="ED85" s="30">
        <v>0</v>
      </c>
      <c r="EE85" s="30">
        <f>MIN(MAX(EC85:ED85)+0.15*EH85, 100)</f>
        <v>50</v>
      </c>
      <c r="EF85" s="1">
        <v>0</v>
      </c>
      <c r="EG85" s="1">
        <v>0</v>
      </c>
      <c r="EH85" s="1">
        <f>MAX(EF85:EG85)</f>
        <v>0</v>
      </c>
      <c r="EI85" s="15">
        <f>AVERAGE(EB85,EE85,EH85)</f>
        <v>27.776666666666667</v>
      </c>
      <c r="EJ85" s="3">
        <v>0.25</v>
      </c>
      <c r="EK85" s="3">
        <v>0.2</v>
      </c>
      <c r="EL85" s="3">
        <v>0.25</v>
      </c>
      <c r="EM85" s="3">
        <v>0.3</v>
      </c>
      <c r="EN85" s="25">
        <f>MIN(IF(C85="Yes",AQ85+CZ85,0),100)</f>
        <v>29.5</v>
      </c>
      <c r="EO85" s="25">
        <f>IF(ES85&lt;0,EN85+ES85*-4,EN85)</f>
        <v>29.5</v>
      </c>
      <c r="EP85" s="25">
        <f>MIN(IF(C85="Yes",AQ85+DL85,0), 100)</f>
        <v>28.916666666666668</v>
      </c>
      <c r="EQ85" s="25">
        <f>MIN(IF(C85="Yes",AQ85+DY85,0),100)</f>
        <v>42.02</v>
      </c>
      <c r="ER85" s="25">
        <f>MIN(IF(C85="Yes",AQ85+EI85,0), 100)</f>
        <v>31.276666666666667</v>
      </c>
      <c r="ES85" s="26">
        <f>EJ85*EN85+EK85*EP85+EL85*EQ85+EM85*ER85</f>
        <v>33.046333333333337</v>
      </c>
      <c r="ET85" s="26">
        <f>EJ85*EO85+EK85*EP85+EL85*EQ85+EM85*ER85</f>
        <v>33.046333333333337</v>
      </c>
    </row>
    <row r="86" spans="1:150" customFormat="1" x14ac:dyDescent="0.3">
      <c r="A86">
        <v>1402019036</v>
      </c>
      <c r="B86" t="s">
        <v>107</v>
      </c>
      <c r="C86" s="2" t="s">
        <v>108</v>
      </c>
      <c r="D86" s="6"/>
      <c r="E86" s="6"/>
      <c r="F86" s="7"/>
      <c r="G86" s="7"/>
      <c r="H86" s="6">
        <v>1</v>
      </c>
      <c r="I86" s="6">
        <v>1</v>
      </c>
      <c r="J86" s="7"/>
      <c r="K86" s="7"/>
      <c r="L86" s="6"/>
      <c r="M86" s="8"/>
      <c r="N86" s="7"/>
      <c r="O86" s="7"/>
      <c r="P86" s="6"/>
      <c r="Q86" s="8"/>
      <c r="R86" s="7">
        <v>0</v>
      </c>
      <c r="S86" s="7"/>
      <c r="T86" s="6"/>
      <c r="U86" s="6"/>
      <c r="V86" s="7"/>
      <c r="W86" s="7"/>
      <c r="X86" s="6"/>
      <c r="Y86" s="6"/>
      <c r="Z86" s="7"/>
      <c r="AA86" s="7"/>
      <c r="AB86" s="6"/>
      <c r="AC86" s="6"/>
      <c r="AD86" s="7"/>
      <c r="AE86" s="8"/>
      <c r="AF86" s="10">
        <v>14</v>
      </c>
      <c r="AG86" s="10">
        <v>10</v>
      </c>
      <c r="AH86" s="10">
        <f>COUNT(D86:AE86)</f>
        <v>3</v>
      </c>
      <c r="AI86" s="22">
        <f>IF(C86="Yes",(AF86-AH86+(CZ86-50)/AG86)/AF86,0)</f>
        <v>0.77142857142857146</v>
      </c>
      <c r="AJ86" s="11">
        <f>SUM(D86:AE86)</f>
        <v>2</v>
      </c>
      <c r="AK86" s="10">
        <f>MAX(AJ86-AL86-AM86,0)*-1</f>
        <v>0</v>
      </c>
      <c r="AL86" s="10">
        <v>10</v>
      </c>
      <c r="AM86" s="10">
        <v>3</v>
      </c>
      <c r="AN86" s="7">
        <f>AJ86+AK86+AO86</f>
        <v>2</v>
      </c>
      <c r="AO86" s="6"/>
      <c r="AP86" s="3">
        <v>0.5</v>
      </c>
      <c r="AQ86" s="15">
        <f>MIN(AN86,AL86)*AP86</f>
        <v>1</v>
      </c>
      <c r="AR86" s="6">
        <v>0</v>
      </c>
      <c r="AS86" s="6">
        <v>0</v>
      </c>
      <c r="AT86" s="6">
        <v>2</v>
      </c>
      <c r="AU86" s="6">
        <v>0</v>
      </c>
      <c r="AV86" s="7"/>
      <c r="AW86" s="7">
        <v>0</v>
      </c>
      <c r="AX86" s="7"/>
      <c r="AY86" s="7">
        <v>0</v>
      </c>
      <c r="AZ86" s="6"/>
      <c r="BA86" s="6">
        <v>0</v>
      </c>
      <c r="BB86" s="6"/>
      <c r="BC86" s="6">
        <v>0</v>
      </c>
      <c r="BD86" s="7"/>
      <c r="BE86" s="7">
        <f>IF(DO86&gt;=70, 5, 0)</f>
        <v>0</v>
      </c>
      <c r="BF86" s="7"/>
      <c r="BG86" s="7"/>
      <c r="BH86" s="7">
        <v>0</v>
      </c>
      <c r="BI86" s="6"/>
      <c r="BJ86" s="6">
        <f>IF(EB86&gt;=70, 6, 0)</f>
        <v>0</v>
      </c>
      <c r="BK86" s="6">
        <v>-5</v>
      </c>
      <c r="BL86" s="7">
        <v>0</v>
      </c>
      <c r="BM86" s="7">
        <v>-5</v>
      </c>
      <c r="BN86" s="7">
        <v>0</v>
      </c>
      <c r="BO86" s="6"/>
      <c r="BP86" s="6">
        <f>IF(EE86&gt;=70, 6, 0)</f>
        <v>0</v>
      </c>
      <c r="BQ86" s="6">
        <v>0</v>
      </c>
      <c r="BR86" s="7"/>
      <c r="BS86" s="7">
        <v>0</v>
      </c>
      <c r="BT86" s="7">
        <v>0</v>
      </c>
      <c r="BU86" s="6"/>
      <c r="BV86" s="6">
        <v>0</v>
      </c>
      <c r="BW86" s="6">
        <f>IF(DR86&gt;=70, 5, 0)</f>
        <v>0</v>
      </c>
      <c r="BX86" s="6">
        <v>0</v>
      </c>
      <c r="BY86" s="6"/>
      <c r="BZ86" s="6">
        <v>0</v>
      </c>
      <c r="CA86" s="7">
        <v>0</v>
      </c>
      <c r="CB86" s="7">
        <v>0</v>
      </c>
      <c r="CC86" s="7">
        <v>0</v>
      </c>
      <c r="CD86" s="6">
        <v>0</v>
      </c>
      <c r="CE86" s="6">
        <f>IF(DU86&gt;=70, 5, 0)</f>
        <v>0</v>
      </c>
      <c r="CF86" s="6">
        <v>6</v>
      </c>
      <c r="CG86" s="6">
        <v>0</v>
      </c>
      <c r="CH86" s="6"/>
      <c r="CI86" s="6">
        <v>0</v>
      </c>
      <c r="CJ86" s="7"/>
      <c r="CK86" s="7"/>
      <c r="CL86" s="7"/>
      <c r="CM86" s="6"/>
      <c r="CN86" s="6">
        <f>IF(DX86&gt;=70, 5, 0)</f>
        <v>0</v>
      </c>
      <c r="CO86" s="6"/>
      <c r="CP86" s="6"/>
      <c r="CQ86" s="6"/>
      <c r="CR86" s="7"/>
      <c r="CS86" s="7">
        <f>IF(EH86&gt;=70, 6, 0)</f>
        <v>0</v>
      </c>
      <c r="CT86" s="7"/>
      <c r="CU86" s="6"/>
      <c r="CV86" s="7"/>
      <c r="CW86" s="6"/>
      <c r="CX86" s="10">
        <f>SUM(AR86:CW86)</f>
        <v>-2</v>
      </c>
      <c r="CY86" s="10">
        <v>50</v>
      </c>
      <c r="CZ86" s="17">
        <f>CX86+CY86</f>
        <v>48</v>
      </c>
      <c r="DA86" s="1">
        <v>85.71</v>
      </c>
      <c r="DB86" s="18">
        <v>50</v>
      </c>
      <c r="DC86" s="18">
        <v>100</v>
      </c>
      <c r="DD86" s="30">
        <f>AVERAGE(DB86:DC86)</f>
        <v>75</v>
      </c>
      <c r="DE86" s="1">
        <v>0</v>
      </c>
      <c r="DF86" s="30">
        <v>45</v>
      </c>
      <c r="DG86" s="1">
        <v>0</v>
      </c>
      <c r="DH86" s="30">
        <v>0</v>
      </c>
      <c r="DI86" s="18">
        <v>0</v>
      </c>
      <c r="DJ86" s="18">
        <v>0</v>
      </c>
      <c r="DK86" s="1"/>
      <c r="DL86" s="15">
        <f>AVERAGE(DA86,DD86:DH86,DK86)</f>
        <v>34.284999999999997</v>
      </c>
      <c r="DM86" s="1">
        <v>26.67</v>
      </c>
      <c r="DN86" s="1">
        <v>46.67</v>
      </c>
      <c r="DO86" s="1">
        <f>MAX(DM86:DN86)</f>
        <v>46.67</v>
      </c>
      <c r="DP86" s="30">
        <v>16.670000000000002</v>
      </c>
      <c r="DQ86" s="30">
        <v>0</v>
      </c>
      <c r="DR86" s="30">
        <f>MAX(DP86:DQ86)</f>
        <v>16.670000000000002</v>
      </c>
      <c r="DS86" s="1">
        <v>16.670000000000002</v>
      </c>
      <c r="DT86" s="1">
        <v>0</v>
      </c>
      <c r="DU86" s="1">
        <f>MAX(DS86:DT86)</f>
        <v>16.670000000000002</v>
      </c>
      <c r="DV86" s="30">
        <v>0</v>
      </c>
      <c r="DW86" s="30">
        <v>0</v>
      </c>
      <c r="DX86" s="30"/>
      <c r="DY86" s="15">
        <f>AVERAGE(DO86,DR86,DU86,DX86)</f>
        <v>26.67</v>
      </c>
      <c r="DZ86" s="1">
        <v>0</v>
      </c>
      <c r="EA86" s="1">
        <v>0</v>
      </c>
      <c r="EB86" s="1">
        <f>MIN(MAX(DZ86:EA86)+0.2*EH86, 100)</f>
        <v>0</v>
      </c>
      <c r="EC86" s="30">
        <v>58.33</v>
      </c>
      <c r="ED86" s="30">
        <v>0</v>
      </c>
      <c r="EE86" s="30">
        <f>MIN(MAX(EC86:ED86)+0.15*EH86, 100)</f>
        <v>58.33</v>
      </c>
      <c r="EF86" s="1">
        <v>0</v>
      </c>
      <c r="EG86" s="1">
        <v>0</v>
      </c>
      <c r="EH86" s="1">
        <f>MAX(EF86:EG86)</f>
        <v>0</v>
      </c>
      <c r="EI86" s="15">
        <f>AVERAGE(EB86,EE86,EH86)</f>
        <v>19.443333333333332</v>
      </c>
      <c r="EJ86" s="3">
        <v>0.25</v>
      </c>
      <c r="EK86" s="3">
        <v>0.2</v>
      </c>
      <c r="EL86" s="3">
        <v>0.25</v>
      </c>
      <c r="EM86" s="3">
        <v>0.3</v>
      </c>
      <c r="EN86" s="25">
        <f>MIN(IF(C86="Yes",AQ86+CZ86,0),100)</f>
        <v>49</v>
      </c>
      <c r="EO86" s="25">
        <f>IF(ES86&lt;0,EN86+ES86*-4,EN86)</f>
        <v>49</v>
      </c>
      <c r="EP86" s="25">
        <f>MIN(IF(C86="Yes",AQ86+DL86,0), 100)</f>
        <v>35.284999999999997</v>
      </c>
      <c r="EQ86" s="25">
        <f>MIN(IF(C86="Yes",AQ86+DY86,0),100)</f>
        <v>27.67</v>
      </c>
      <c r="ER86" s="25">
        <f>MIN(IF(C86="Yes",AQ86+EI86,0), 100)</f>
        <v>20.443333333333332</v>
      </c>
      <c r="ES86" s="26">
        <f>EJ86*EN86+EK86*EP86+EL86*EQ86+EM86*ER86</f>
        <v>32.357500000000002</v>
      </c>
      <c r="ET86" s="26">
        <f>EJ86*EO86+EK86*EP86+EL86*EQ86+EM86*ER86</f>
        <v>32.357500000000002</v>
      </c>
    </row>
    <row r="87" spans="1:150" customFormat="1" x14ac:dyDescent="0.3">
      <c r="A87">
        <v>1402019057</v>
      </c>
      <c r="B87" t="s">
        <v>107</v>
      </c>
      <c r="C87" s="2" t="s">
        <v>108</v>
      </c>
      <c r="D87" s="6"/>
      <c r="E87" s="6"/>
      <c r="F87" s="7"/>
      <c r="G87" s="7"/>
      <c r="H87" s="6">
        <v>0</v>
      </c>
      <c r="I87" s="6">
        <v>1</v>
      </c>
      <c r="J87" s="7">
        <v>1</v>
      </c>
      <c r="K87" s="7"/>
      <c r="L87" s="6"/>
      <c r="M87" s="8"/>
      <c r="N87" s="7"/>
      <c r="O87" s="7"/>
      <c r="P87" s="6"/>
      <c r="Q87" s="8"/>
      <c r="R87" s="7"/>
      <c r="S87" s="7">
        <v>1</v>
      </c>
      <c r="T87" s="6"/>
      <c r="U87" s="16"/>
      <c r="V87" s="7"/>
      <c r="W87" s="7"/>
      <c r="X87" s="6"/>
      <c r="Y87" s="6"/>
      <c r="Z87" s="7"/>
      <c r="AA87" s="7"/>
      <c r="AB87" s="6"/>
      <c r="AC87" s="6"/>
      <c r="AD87" s="7"/>
      <c r="AE87" s="8"/>
      <c r="AF87" s="10">
        <v>14</v>
      </c>
      <c r="AG87" s="10">
        <v>10</v>
      </c>
      <c r="AH87" s="10">
        <f>COUNT(D87:AE87)</f>
        <v>4</v>
      </c>
      <c r="AI87" s="22">
        <f>IF(C87="Yes",(AF87-AH87+(CZ87-50)/AG87)/AF87,0)</f>
        <v>0.79285714285714282</v>
      </c>
      <c r="AJ87" s="11">
        <f>SUM(D87:AE87)</f>
        <v>3</v>
      </c>
      <c r="AK87" s="10">
        <f>MAX(AJ87-AL87-AM87,0)*-1</f>
        <v>0</v>
      </c>
      <c r="AL87" s="10">
        <v>10</v>
      </c>
      <c r="AM87" s="10">
        <v>3</v>
      </c>
      <c r="AN87" s="7">
        <f>AJ87+AK87+AO87</f>
        <v>3</v>
      </c>
      <c r="AO87" s="6"/>
      <c r="AP87" s="3">
        <v>0.5</v>
      </c>
      <c r="AQ87" s="15">
        <f>MIN(AN87,AL87)*AP87</f>
        <v>1.5</v>
      </c>
      <c r="AR87" s="6">
        <v>0</v>
      </c>
      <c r="AS87" s="6">
        <v>0</v>
      </c>
      <c r="AT87" s="6">
        <v>0</v>
      </c>
      <c r="AU87" s="6">
        <v>0</v>
      </c>
      <c r="AV87" s="7"/>
      <c r="AW87" s="7">
        <v>0</v>
      </c>
      <c r="AX87" s="7"/>
      <c r="AY87" s="7">
        <v>-5</v>
      </c>
      <c r="AZ87" s="6"/>
      <c r="BA87" s="6">
        <v>0</v>
      </c>
      <c r="BB87" s="6"/>
      <c r="BC87" s="6">
        <v>0</v>
      </c>
      <c r="BD87" s="7"/>
      <c r="BE87" s="7">
        <f>IF(DO87&gt;=70, 5, 0)</f>
        <v>0</v>
      </c>
      <c r="BF87" s="7"/>
      <c r="BG87" s="7"/>
      <c r="BH87" s="7">
        <v>-5</v>
      </c>
      <c r="BI87" s="6"/>
      <c r="BJ87" s="6">
        <f>IF(EB87&gt;=70, 6, 0)</f>
        <v>0</v>
      </c>
      <c r="BK87" s="6">
        <v>0</v>
      </c>
      <c r="BL87" s="7">
        <v>0</v>
      </c>
      <c r="BM87" s="7">
        <v>0</v>
      </c>
      <c r="BN87" s="7">
        <v>0</v>
      </c>
      <c r="BO87" s="6"/>
      <c r="BP87" s="6">
        <f>IF(EE87&gt;=70, 6, 0)</f>
        <v>0</v>
      </c>
      <c r="BQ87" s="6">
        <v>0</v>
      </c>
      <c r="BR87" s="7"/>
      <c r="BS87" s="7">
        <v>0</v>
      </c>
      <c r="BT87" s="7">
        <v>-5</v>
      </c>
      <c r="BU87" s="6">
        <v>5</v>
      </c>
      <c r="BV87" s="6">
        <v>0</v>
      </c>
      <c r="BW87" s="6">
        <f>IF(DR87&gt;=70, 5, 0)</f>
        <v>0</v>
      </c>
      <c r="BX87" s="6">
        <v>0</v>
      </c>
      <c r="BY87" s="6"/>
      <c r="BZ87" s="6">
        <v>0</v>
      </c>
      <c r="CA87" s="7">
        <v>0</v>
      </c>
      <c r="CB87" s="7">
        <v>0</v>
      </c>
      <c r="CC87" s="7">
        <v>-5</v>
      </c>
      <c r="CD87" s="6">
        <v>0</v>
      </c>
      <c r="CE87" s="6">
        <f>IF(DU87&gt;=70, 5, 0)</f>
        <v>0</v>
      </c>
      <c r="CF87" s="6">
        <v>6</v>
      </c>
      <c r="CG87" s="6">
        <v>0</v>
      </c>
      <c r="CH87" s="6"/>
      <c r="CI87" s="6">
        <v>0</v>
      </c>
      <c r="CJ87" s="7"/>
      <c r="CK87" s="7"/>
      <c r="CL87" s="7"/>
      <c r="CM87" s="6"/>
      <c r="CN87" s="6">
        <f>IF(DX87&gt;=70, 5, 0)</f>
        <v>0</v>
      </c>
      <c r="CO87" s="6"/>
      <c r="CP87" s="6"/>
      <c r="CQ87" s="6"/>
      <c r="CR87" s="7"/>
      <c r="CS87" s="7">
        <f>IF(EH87&gt;=70, 6, 0)</f>
        <v>0</v>
      </c>
      <c r="CT87" s="7"/>
      <c r="CU87" s="6">
        <v>20</v>
      </c>
      <c r="CV87" s="7"/>
      <c r="CW87" s="6"/>
      <c r="CX87" s="10">
        <f>SUM(AR87:CW87)</f>
        <v>11</v>
      </c>
      <c r="CY87" s="10">
        <v>50</v>
      </c>
      <c r="CZ87" s="17">
        <f>CX87+CY87</f>
        <v>61</v>
      </c>
      <c r="DA87" s="1">
        <v>28.57</v>
      </c>
      <c r="DB87" s="18">
        <v>25</v>
      </c>
      <c r="DC87" s="18">
        <v>100</v>
      </c>
      <c r="DD87" s="30">
        <f>AVERAGE(DB87:DC87)</f>
        <v>62.5</v>
      </c>
      <c r="DE87" s="1">
        <v>0</v>
      </c>
      <c r="DF87" s="30">
        <v>65</v>
      </c>
      <c r="DG87" s="1">
        <v>0</v>
      </c>
      <c r="DH87" s="30">
        <v>0</v>
      </c>
      <c r="DI87" s="18">
        <v>0</v>
      </c>
      <c r="DJ87" s="18">
        <v>0</v>
      </c>
      <c r="DK87" s="1"/>
      <c r="DL87" s="15">
        <f>AVERAGE(DA87,DD87:DH87,DK87)</f>
        <v>26.011666666666667</v>
      </c>
      <c r="DM87" s="1">
        <v>33.33</v>
      </c>
      <c r="DN87" s="1">
        <v>40</v>
      </c>
      <c r="DO87" s="1">
        <f>MAX(DM87:DN87)</f>
        <v>40</v>
      </c>
      <c r="DP87" s="30">
        <v>16.670000000000002</v>
      </c>
      <c r="DQ87" s="30">
        <v>0</v>
      </c>
      <c r="DR87" s="30">
        <f>MAX(DP87:DQ87)</f>
        <v>16.670000000000002</v>
      </c>
      <c r="DS87" s="1">
        <v>16.670000000000002</v>
      </c>
      <c r="DT87" s="1">
        <v>0</v>
      </c>
      <c r="DU87" s="1">
        <f>MAX(DS87:DT87)</f>
        <v>16.670000000000002</v>
      </c>
      <c r="DV87" s="30">
        <v>0</v>
      </c>
      <c r="DW87" s="30">
        <v>0</v>
      </c>
      <c r="DX87" s="30"/>
      <c r="DY87" s="15">
        <f>AVERAGE(DO87,DR87,DU87,DX87)</f>
        <v>24.446666666666669</v>
      </c>
      <c r="DZ87" s="1">
        <v>0</v>
      </c>
      <c r="EA87" s="1">
        <v>0</v>
      </c>
      <c r="EB87" s="1">
        <f>MIN(MAX(DZ87:EA87)+0.2*EH87, 100)</f>
        <v>0</v>
      </c>
      <c r="EC87" s="30">
        <v>41.67</v>
      </c>
      <c r="ED87" s="30">
        <v>0</v>
      </c>
      <c r="EE87" s="30">
        <f>MIN(MAX(EC87:ED87)+0.15*EH87, 100)</f>
        <v>41.67</v>
      </c>
      <c r="EF87" s="1">
        <v>0</v>
      </c>
      <c r="EG87" s="1">
        <v>0</v>
      </c>
      <c r="EH87" s="1">
        <f>MAX(EF87:EG87)</f>
        <v>0</v>
      </c>
      <c r="EI87" s="15">
        <f>AVERAGE(EB87,EE87,EH87)</f>
        <v>13.89</v>
      </c>
      <c r="EJ87" s="3">
        <v>0.25</v>
      </c>
      <c r="EK87" s="3">
        <v>0.2</v>
      </c>
      <c r="EL87" s="3">
        <v>0.25</v>
      </c>
      <c r="EM87" s="3">
        <v>0.3</v>
      </c>
      <c r="EN87" s="25">
        <f>MIN(IF(C87="Yes",AQ87+CZ87,0),100)</f>
        <v>62.5</v>
      </c>
      <c r="EO87" s="25">
        <f>IF(ES87&lt;0,EN87+ES87*-4,EN87)</f>
        <v>62.5</v>
      </c>
      <c r="EP87" s="25">
        <f>MIN(IF(C87="Yes",AQ87+DL87,0), 100)</f>
        <v>27.511666666666667</v>
      </c>
      <c r="EQ87" s="25">
        <f>MIN(IF(C87="Yes",AQ87+DY87,0),100)</f>
        <v>25.946666666666669</v>
      </c>
      <c r="ER87" s="25">
        <f>MIN(IF(C87="Yes",AQ87+EI87,0), 100)</f>
        <v>15.39</v>
      </c>
      <c r="ES87" s="26">
        <f>EJ87*EN87+EK87*EP87+EL87*EQ87+EM87*ER87</f>
        <v>32.231000000000002</v>
      </c>
      <c r="ET87" s="26">
        <f>EJ87*EO87+EK87*EP87+EL87*EQ87+EM87*ER87</f>
        <v>32.231000000000002</v>
      </c>
    </row>
    <row r="88" spans="1:150" customFormat="1" x14ac:dyDescent="0.3">
      <c r="A88">
        <v>1402019059</v>
      </c>
      <c r="B88" t="s">
        <v>106</v>
      </c>
      <c r="C88" s="2" t="s">
        <v>108</v>
      </c>
      <c r="D88" s="6">
        <v>1</v>
      </c>
      <c r="E88" s="6">
        <v>1</v>
      </c>
      <c r="F88" s="7">
        <v>1</v>
      </c>
      <c r="G88" s="7">
        <v>1</v>
      </c>
      <c r="H88" s="6">
        <v>1</v>
      </c>
      <c r="I88" s="6">
        <v>1</v>
      </c>
      <c r="J88" s="7">
        <v>1</v>
      </c>
      <c r="K88" s="7"/>
      <c r="L88" s="6">
        <v>1</v>
      </c>
      <c r="M88" s="8"/>
      <c r="N88" s="7"/>
      <c r="O88" s="7"/>
      <c r="P88" s="6"/>
      <c r="Q88" s="8"/>
      <c r="R88" s="7">
        <v>1</v>
      </c>
      <c r="S88" s="7">
        <v>1</v>
      </c>
      <c r="T88" s="6">
        <v>1</v>
      </c>
      <c r="U88" s="16"/>
      <c r="V88" s="7">
        <v>1</v>
      </c>
      <c r="W88" s="7"/>
      <c r="X88" s="6">
        <v>1</v>
      </c>
      <c r="Y88" s="6"/>
      <c r="Z88" s="7"/>
      <c r="AA88" s="7"/>
      <c r="AB88" s="6"/>
      <c r="AC88" s="6"/>
      <c r="AD88" s="7"/>
      <c r="AE88" s="8"/>
      <c r="AF88" s="10">
        <v>14</v>
      </c>
      <c r="AG88" s="10">
        <v>10</v>
      </c>
      <c r="AH88" s="10">
        <f>COUNT(D88:AE88)</f>
        <v>13</v>
      </c>
      <c r="AI88" s="22">
        <f>IF(C88="Yes",(AF88-AH88+(CZ88-50)/AG88)/AF88,0)</f>
        <v>7.8571428571428584E-2</v>
      </c>
      <c r="AJ88" s="11">
        <f>SUM(D88:AE88)</f>
        <v>13</v>
      </c>
      <c r="AK88" s="10">
        <f>MAX(AJ88-AL88-AM88,0)*-1</f>
        <v>0</v>
      </c>
      <c r="AL88" s="10">
        <v>10</v>
      </c>
      <c r="AM88" s="10">
        <v>3</v>
      </c>
      <c r="AN88" s="7">
        <f>AJ88+AK88+AO88</f>
        <v>13</v>
      </c>
      <c r="AO88" s="6"/>
      <c r="AP88" s="3">
        <v>0.5</v>
      </c>
      <c r="AQ88" s="15">
        <f>MIN(AN88,AL88)*AP88</f>
        <v>5</v>
      </c>
      <c r="AR88" s="6">
        <v>0</v>
      </c>
      <c r="AS88" s="6">
        <v>0</v>
      </c>
      <c r="AT88" s="6">
        <v>4</v>
      </c>
      <c r="AU88" s="6">
        <v>0</v>
      </c>
      <c r="AV88" s="7"/>
      <c r="AW88" s="7">
        <v>0</v>
      </c>
      <c r="AX88" s="7"/>
      <c r="AY88" s="7">
        <v>0</v>
      </c>
      <c r="AZ88" s="6"/>
      <c r="BA88" s="6">
        <v>0</v>
      </c>
      <c r="BB88" s="6"/>
      <c r="BC88" s="6">
        <v>0</v>
      </c>
      <c r="BD88" s="7"/>
      <c r="BE88" s="7">
        <f>IF(DO88&gt;=70, 5, 0)</f>
        <v>0</v>
      </c>
      <c r="BF88" s="7"/>
      <c r="BG88" s="7"/>
      <c r="BH88" s="7">
        <v>0</v>
      </c>
      <c r="BI88" s="6"/>
      <c r="BJ88" s="6">
        <f>IF(EB88&gt;=70, 6, 0)</f>
        <v>0</v>
      </c>
      <c r="BK88" s="6">
        <v>0</v>
      </c>
      <c r="BL88" s="7">
        <v>0</v>
      </c>
      <c r="BM88" s="7">
        <v>-5</v>
      </c>
      <c r="BN88" s="7">
        <v>0</v>
      </c>
      <c r="BO88" s="6"/>
      <c r="BP88" s="6">
        <f>IF(EE88&gt;=70, 6, 0)</f>
        <v>0</v>
      </c>
      <c r="BQ88" s="6">
        <v>0</v>
      </c>
      <c r="BR88" s="7"/>
      <c r="BS88" s="7">
        <v>0</v>
      </c>
      <c r="BT88" s="7">
        <v>-5</v>
      </c>
      <c r="BU88" s="6">
        <v>7</v>
      </c>
      <c r="BV88" s="6">
        <v>0</v>
      </c>
      <c r="BW88" s="6">
        <f>IF(DR88&gt;=70, 5, 0)</f>
        <v>0</v>
      </c>
      <c r="BX88" s="6">
        <v>0</v>
      </c>
      <c r="BY88" s="6"/>
      <c r="BZ88" s="6">
        <v>0</v>
      </c>
      <c r="CA88" s="7">
        <v>0</v>
      </c>
      <c r="CB88" s="7">
        <v>0</v>
      </c>
      <c r="CC88" s="7">
        <v>0</v>
      </c>
      <c r="CD88" s="6">
        <v>0</v>
      </c>
      <c r="CE88" s="6">
        <f>IF(DU88&gt;=70, 5, 0)</f>
        <v>0</v>
      </c>
      <c r="CF88" s="6">
        <v>0</v>
      </c>
      <c r="CG88" s="6">
        <v>0</v>
      </c>
      <c r="CH88" s="6"/>
      <c r="CI88" s="6">
        <v>0</v>
      </c>
      <c r="CJ88" s="7"/>
      <c r="CK88" s="7"/>
      <c r="CL88" s="7"/>
      <c r="CM88" s="6"/>
      <c r="CN88" s="6">
        <f>IF(DX88&gt;=70, 5, 0)</f>
        <v>0</v>
      </c>
      <c r="CO88" s="6"/>
      <c r="CP88" s="6"/>
      <c r="CQ88" s="6"/>
      <c r="CR88" s="7"/>
      <c r="CS88" s="7">
        <f>IF(EH88&gt;=70, 6, 0)</f>
        <v>0</v>
      </c>
      <c r="CT88" s="7"/>
      <c r="CU88" s="6"/>
      <c r="CV88" s="7"/>
      <c r="CW88" s="6"/>
      <c r="CX88" s="10">
        <f>SUM(AR88:CW88)</f>
        <v>1</v>
      </c>
      <c r="CY88" s="10">
        <v>50</v>
      </c>
      <c r="CZ88" s="17">
        <f>CX88+CY88</f>
        <v>51</v>
      </c>
      <c r="DA88" s="1">
        <v>74.290000000000006</v>
      </c>
      <c r="DB88" s="18">
        <v>100</v>
      </c>
      <c r="DC88" s="18">
        <v>100</v>
      </c>
      <c r="DD88" s="30">
        <f>AVERAGE(DB88:DC88)</f>
        <v>100</v>
      </c>
      <c r="DE88" s="1">
        <v>0</v>
      </c>
      <c r="DF88" s="30">
        <v>100</v>
      </c>
      <c r="DG88" s="1">
        <v>0</v>
      </c>
      <c r="DH88" s="30">
        <v>0</v>
      </c>
      <c r="DI88" s="18">
        <v>0</v>
      </c>
      <c r="DJ88" s="18">
        <v>0</v>
      </c>
      <c r="DK88" s="1"/>
      <c r="DL88" s="15">
        <f>AVERAGE(DA88,DD88:DH88,DK88)</f>
        <v>45.715000000000003</v>
      </c>
      <c r="DM88" s="1">
        <v>40</v>
      </c>
      <c r="DN88" s="1">
        <v>0</v>
      </c>
      <c r="DO88" s="1">
        <f>MAX(DM88:DN88)</f>
        <v>40</v>
      </c>
      <c r="DP88" s="30">
        <v>0</v>
      </c>
      <c r="DQ88" s="30">
        <v>0</v>
      </c>
      <c r="DR88" s="30">
        <f>MAX(DP88:DQ88)</f>
        <v>0</v>
      </c>
      <c r="DS88" s="1">
        <v>0</v>
      </c>
      <c r="DT88" s="1">
        <v>0</v>
      </c>
      <c r="DU88" s="1">
        <f>MAX(DS88:DT88)</f>
        <v>0</v>
      </c>
      <c r="DV88" s="30">
        <v>0</v>
      </c>
      <c r="DW88" s="30">
        <v>0</v>
      </c>
      <c r="DX88" s="30"/>
      <c r="DY88" s="15">
        <f>AVERAGE(DO88,DR88,DU88,DX88)</f>
        <v>13.333333333333334</v>
      </c>
      <c r="DZ88" s="1">
        <v>20</v>
      </c>
      <c r="EA88" s="1">
        <v>0</v>
      </c>
      <c r="EB88" s="1">
        <f>MIN(MAX(DZ88:EA88)+0.2*EH88, 100)</f>
        <v>20</v>
      </c>
      <c r="EC88" s="30">
        <v>0</v>
      </c>
      <c r="ED88" s="30">
        <v>0</v>
      </c>
      <c r="EE88" s="30">
        <f>MIN(MAX(EC88:ED88)+0.15*EH88, 100)</f>
        <v>0</v>
      </c>
      <c r="EF88" s="1">
        <v>0</v>
      </c>
      <c r="EG88" s="1">
        <v>0</v>
      </c>
      <c r="EH88" s="1">
        <f>MAX(EF88:EG88)</f>
        <v>0</v>
      </c>
      <c r="EI88" s="15">
        <f>AVERAGE(EB88,EE88,EH88)</f>
        <v>6.666666666666667</v>
      </c>
      <c r="EJ88" s="3">
        <v>0.25</v>
      </c>
      <c r="EK88" s="3">
        <v>0.2</v>
      </c>
      <c r="EL88" s="3">
        <v>0.25</v>
      </c>
      <c r="EM88" s="3">
        <v>0.3</v>
      </c>
      <c r="EN88" s="25">
        <f>MIN(IF(C88="Yes",AQ88+CZ88,0),100)</f>
        <v>56</v>
      </c>
      <c r="EO88" s="25">
        <f>IF(ES88&lt;0,EN88+ES88*-4,EN88)</f>
        <v>56</v>
      </c>
      <c r="EP88" s="25">
        <f>MIN(IF(C88="Yes",AQ88+DL88,0), 100)</f>
        <v>50.715000000000003</v>
      </c>
      <c r="EQ88" s="25">
        <f>MIN(IF(C88="Yes",AQ88+DY88,0),100)</f>
        <v>18.333333333333336</v>
      </c>
      <c r="ER88" s="25">
        <f>MIN(IF(C88="Yes",AQ88+EI88,0), 100)</f>
        <v>11.666666666666668</v>
      </c>
      <c r="ES88" s="26">
        <f>EJ88*EN88+EK88*EP88+EL88*EQ88+EM88*ER88</f>
        <v>32.226333333333336</v>
      </c>
      <c r="ET88" s="26">
        <f>EJ88*EO88+EK88*EP88+EL88*EQ88+EM88*ER88</f>
        <v>32.226333333333336</v>
      </c>
    </row>
    <row r="89" spans="1:150" customFormat="1" x14ac:dyDescent="0.3">
      <c r="A89">
        <v>1402019045</v>
      </c>
      <c r="B89" t="s">
        <v>107</v>
      </c>
      <c r="C89" s="2" t="s">
        <v>108</v>
      </c>
      <c r="D89" s="6"/>
      <c r="E89" s="6"/>
      <c r="F89" s="7"/>
      <c r="G89" s="7">
        <v>1</v>
      </c>
      <c r="H89" s="6">
        <v>1</v>
      </c>
      <c r="I89" s="6"/>
      <c r="J89" s="7"/>
      <c r="K89" s="7"/>
      <c r="L89" s="6"/>
      <c r="M89" s="8"/>
      <c r="N89" s="7"/>
      <c r="O89" s="7"/>
      <c r="P89" s="6"/>
      <c r="Q89" s="8"/>
      <c r="R89" s="7">
        <v>1</v>
      </c>
      <c r="S89" s="7">
        <v>1</v>
      </c>
      <c r="T89" s="6"/>
      <c r="U89" s="6"/>
      <c r="V89" s="7"/>
      <c r="W89" s="7"/>
      <c r="X89" s="6"/>
      <c r="Y89" s="6"/>
      <c r="Z89" s="7"/>
      <c r="AA89" s="7"/>
      <c r="AB89" s="6"/>
      <c r="AC89" s="6"/>
      <c r="AD89" s="7"/>
      <c r="AE89" s="8"/>
      <c r="AF89" s="10">
        <v>14</v>
      </c>
      <c r="AG89" s="10">
        <v>10</v>
      </c>
      <c r="AH89" s="10">
        <f>COUNT(D89:AE89)</f>
        <v>4</v>
      </c>
      <c r="AI89" s="22">
        <f>IF(C89="Yes",(AF89-AH89+(CZ89-50)/AG89)/AF89,0)</f>
        <v>0.72142857142857142</v>
      </c>
      <c r="AJ89" s="11">
        <f>SUM(D89:AE89)</f>
        <v>4</v>
      </c>
      <c r="AK89" s="10">
        <f>MAX(AJ89-AL89-AM89,0)*-1</f>
        <v>0</v>
      </c>
      <c r="AL89" s="10">
        <v>10</v>
      </c>
      <c r="AM89" s="10">
        <v>3</v>
      </c>
      <c r="AN89" s="7">
        <f>AJ89+AK89+AO89</f>
        <v>4</v>
      </c>
      <c r="AO89" s="6"/>
      <c r="AP89" s="3">
        <v>0.5</v>
      </c>
      <c r="AQ89" s="15">
        <f>MIN(AN89,AL89)*AP89</f>
        <v>2</v>
      </c>
      <c r="AR89" s="6">
        <v>0</v>
      </c>
      <c r="AS89" s="6">
        <v>0</v>
      </c>
      <c r="AT89" s="6">
        <v>8</v>
      </c>
      <c r="AU89" s="6">
        <v>0</v>
      </c>
      <c r="AV89" s="7"/>
      <c r="AW89" s="7">
        <v>0</v>
      </c>
      <c r="AX89" s="7"/>
      <c r="AY89" s="7">
        <v>0</v>
      </c>
      <c r="AZ89" s="6"/>
      <c r="BA89" s="6">
        <v>3</v>
      </c>
      <c r="BB89" s="6"/>
      <c r="BC89" s="6">
        <v>0</v>
      </c>
      <c r="BD89" s="7"/>
      <c r="BE89" s="7">
        <f>IF(DO89&gt;=70, 5, 0)</f>
        <v>0</v>
      </c>
      <c r="BF89" s="7"/>
      <c r="BG89" s="7"/>
      <c r="BH89" s="7">
        <v>0</v>
      </c>
      <c r="BI89" s="6"/>
      <c r="BJ89" s="6">
        <f>IF(EB89&gt;=70, 6, 0)</f>
        <v>0</v>
      </c>
      <c r="BK89" s="6">
        <v>-5</v>
      </c>
      <c r="BL89" s="7">
        <v>0</v>
      </c>
      <c r="BM89" s="7">
        <v>-5</v>
      </c>
      <c r="BN89" s="7">
        <v>0</v>
      </c>
      <c r="BO89" s="6"/>
      <c r="BP89" s="6">
        <f>IF(EE89&gt;=70, 6, 0)</f>
        <v>0</v>
      </c>
      <c r="BQ89" s="6">
        <v>0</v>
      </c>
      <c r="BR89" s="7"/>
      <c r="BS89" s="7">
        <v>0</v>
      </c>
      <c r="BT89" s="7">
        <v>0</v>
      </c>
      <c r="BU89" s="6"/>
      <c r="BV89" s="6">
        <v>0</v>
      </c>
      <c r="BW89" s="6">
        <f>IF(DR89&gt;=70, 5, 0)</f>
        <v>0</v>
      </c>
      <c r="BX89" s="6">
        <v>0</v>
      </c>
      <c r="BY89" s="6"/>
      <c r="BZ89" s="6">
        <v>0</v>
      </c>
      <c r="CA89" s="7">
        <v>0</v>
      </c>
      <c r="CB89" s="7">
        <v>0</v>
      </c>
      <c r="CC89" s="7">
        <v>0</v>
      </c>
      <c r="CD89" s="6">
        <v>0</v>
      </c>
      <c r="CE89" s="6">
        <f>IF(DU89&gt;=70, 5, 0)</f>
        <v>0</v>
      </c>
      <c r="CF89" s="6">
        <v>0</v>
      </c>
      <c r="CG89" s="6">
        <v>0</v>
      </c>
      <c r="CH89" s="6"/>
      <c r="CI89" s="6">
        <v>0</v>
      </c>
      <c r="CJ89" s="7"/>
      <c r="CK89" s="7"/>
      <c r="CL89" s="7"/>
      <c r="CM89" s="6"/>
      <c r="CN89" s="6">
        <f>IF(DX89&gt;=70, 5, 0)</f>
        <v>0</v>
      </c>
      <c r="CO89" s="6"/>
      <c r="CP89" s="6"/>
      <c r="CQ89" s="6"/>
      <c r="CR89" s="7"/>
      <c r="CS89" s="7">
        <f>IF(EH89&gt;=70, 6, 0)</f>
        <v>0</v>
      </c>
      <c r="CT89" s="7"/>
      <c r="CU89" s="6"/>
      <c r="CV89" s="7"/>
      <c r="CW89" s="6"/>
      <c r="CX89" s="10">
        <f>SUM(AR89:CW89)</f>
        <v>1</v>
      </c>
      <c r="CY89" s="10">
        <v>50</v>
      </c>
      <c r="CZ89" s="17">
        <f>CX89+CY89</f>
        <v>51</v>
      </c>
      <c r="DA89" s="1">
        <v>88.57</v>
      </c>
      <c r="DB89" s="18">
        <v>50</v>
      </c>
      <c r="DC89" s="18">
        <v>100</v>
      </c>
      <c r="DD89" s="30">
        <f>AVERAGE(DB89:DC89)</f>
        <v>75</v>
      </c>
      <c r="DE89" s="1">
        <v>0</v>
      </c>
      <c r="DF89" s="30">
        <v>45</v>
      </c>
      <c r="DG89" s="1">
        <v>0</v>
      </c>
      <c r="DH89" s="30">
        <v>0</v>
      </c>
      <c r="DI89" s="18">
        <v>0</v>
      </c>
      <c r="DJ89" s="18">
        <v>0</v>
      </c>
      <c r="DK89" s="1"/>
      <c r="DL89" s="15">
        <f>AVERAGE(DA89,DD89:DH89,DK89)</f>
        <v>34.761666666666663</v>
      </c>
      <c r="DM89" s="1">
        <v>46.67</v>
      </c>
      <c r="DN89" s="1">
        <v>60</v>
      </c>
      <c r="DO89" s="1">
        <f>MAX(DM89:DN89)</f>
        <v>60</v>
      </c>
      <c r="DP89" s="30">
        <v>0</v>
      </c>
      <c r="DQ89" s="30">
        <v>0</v>
      </c>
      <c r="DR89" s="30">
        <f>MAX(DP89:DQ89)</f>
        <v>0</v>
      </c>
      <c r="DS89" s="1">
        <v>0</v>
      </c>
      <c r="DT89" s="1">
        <v>0</v>
      </c>
      <c r="DU89" s="1">
        <f>MAX(DS89:DT89)</f>
        <v>0</v>
      </c>
      <c r="DV89" s="30">
        <v>0</v>
      </c>
      <c r="DW89" s="30">
        <v>0</v>
      </c>
      <c r="DX89" s="30"/>
      <c r="DY89" s="15">
        <f>AVERAGE(DO89,DR89,DU89,DX89)</f>
        <v>20</v>
      </c>
      <c r="DZ89" s="1">
        <v>0</v>
      </c>
      <c r="EA89" s="1">
        <v>0</v>
      </c>
      <c r="EB89" s="1">
        <f>MIN(MAX(DZ89:EA89)+0.2*EH89, 100)</f>
        <v>0</v>
      </c>
      <c r="EC89" s="30">
        <v>50</v>
      </c>
      <c r="ED89" s="30">
        <v>0</v>
      </c>
      <c r="EE89" s="30">
        <f>MIN(MAX(EC89:ED89)+0.15*EH89, 100)</f>
        <v>50</v>
      </c>
      <c r="EF89" s="1">
        <v>0</v>
      </c>
      <c r="EG89" s="1">
        <v>0</v>
      </c>
      <c r="EH89" s="1">
        <f>MAX(EF89:EG89)</f>
        <v>0</v>
      </c>
      <c r="EI89" s="15">
        <f>AVERAGE(EB89,EE89,EH89)</f>
        <v>16.666666666666668</v>
      </c>
      <c r="EJ89" s="3">
        <v>0.25</v>
      </c>
      <c r="EK89" s="3">
        <v>0.2</v>
      </c>
      <c r="EL89" s="3">
        <v>0.25</v>
      </c>
      <c r="EM89" s="3">
        <v>0.3</v>
      </c>
      <c r="EN89" s="25">
        <f>MIN(IF(C89="Yes",AQ89+CZ89,0),100)</f>
        <v>53</v>
      </c>
      <c r="EO89" s="25">
        <f>IF(ES89&lt;0,EN89+ES89*-4,EN89)</f>
        <v>53</v>
      </c>
      <c r="EP89" s="25">
        <f>MIN(IF(C89="Yes",AQ89+DL89,0), 100)</f>
        <v>36.761666666666663</v>
      </c>
      <c r="EQ89" s="25">
        <f>MIN(IF(C89="Yes",AQ89+DY89,0),100)</f>
        <v>22</v>
      </c>
      <c r="ER89" s="25">
        <f>MIN(IF(C89="Yes",AQ89+EI89,0), 100)</f>
        <v>18.666666666666668</v>
      </c>
      <c r="ES89" s="26">
        <f>EJ89*EN89+EK89*EP89+EL89*EQ89+EM89*ER89</f>
        <v>31.702333333333335</v>
      </c>
      <c r="ET89" s="26">
        <f>EJ89*EO89+EK89*EP89+EL89*EQ89+EM89*ER89</f>
        <v>31.702333333333335</v>
      </c>
    </row>
    <row r="90" spans="1:150" customFormat="1" x14ac:dyDescent="0.3">
      <c r="A90">
        <v>1402019068</v>
      </c>
      <c r="B90" t="s">
        <v>106</v>
      </c>
      <c r="C90" s="2" t="s">
        <v>108</v>
      </c>
      <c r="D90" s="6">
        <v>1</v>
      </c>
      <c r="E90" s="6"/>
      <c r="F90" s="7"/>
      <c r="G90" s="7">
        <v>1</v>
      </c>
      <c r="H90" s="6"/>
      <c r="I90" s="6">
        <v>1</v>
      </c>
      <c r="J90" s="7"/>
      <c r="K90" s="7"/>
      <c r="L90" s="6"/>
      <c r="M90" s="8"/>
      <c r="N90" s="7"/>
      <c r="O90" s="7"/>
      <c r="P90" s="6"/>
      <c r="Q90" s="8"/>
      <c r="R90" s="7">
        <v>1</v>
      </c>
      <c r="S90" s="7"/>
      <c r="T90" s="6"/>
      <c r="U90" s="6"/>
      <c r="V90" s="7"/>
      <c r="W90" s="7"/>
      <c r="X90" s="6"/>
      <c r="Y90" s="6"/>
      <c r="Z90" s="7"/>
      <c r="AA90" s="7"/>
      <c r="AB90" s="6"/>
      <c r="AC90" s="6"/>
      <c r="AD90" s="7"/>
      <c r="AE90" s="8"/>
      <c r="AF90" s="10">
        <v>14</v>
      </c>
      <c r="AG90" s="10">
        <v>10</v>
      </c>
      <c r="AH90" s="10">
        <f>COUNT(D90:AE90)</f>
        <v>4</v>
      </c>
      <c r="AI90" s="22">
        <f>IF(C90="Yes",(AF90-AH90+(CZ90-50)/AG90)/AF90,0)</f>
        <v>0.69285714285714284</v>
      </c>
      <c r="AJ90" s="11">
        <f>SUM(D90:AE90)</f>
        <v>4</v>
      </c>
      <c r="AK90" s="10">
        <f>MAX(AJ90-AL90-AM90,0)*-1</f>
        <v>0</v>
      </c>
      <c r="AL90" s="10">
        <v>10</v>
      </c>
      <c r="AM90" s="10">
        <v>3</v>
      </c>
      <c r="AN90" s="7">
        <f>AJ90+AK90+AO90</f>
        <v>4</v>
      </c>
      <c r="AO90" s="6"/>
      <c r="AP90" s="3">
        <v>0.5</v>
      </c>
      <c r="AQ90" s="15">
        <f>MIN(AN90,AL90)*AP90</f>
        <v>2</v>
      </c>
      <c r="AR90" s="6">
        <v>0</v>
      </c>
      <c r="AS90" s="6">
        <v>0</v>
      </c>
      <c r="AT90" s="6">
        <v>2</v>
      </c>
      <c r="AU90" s="6">
        <v>0</v>
      </c>
      <c r="AV90" s="7"/>
      <c r="AW90" s="7">
        <v>0</v>
      </c>
      <c r="AX90" s="7"/>
      <c r="AY90" s="7">
        <v>0</v>
      </c>
      <c r="AZ90" s="6"/>
      <c r="BA90" s="6">
        <v>0</v>
      </c>
      <c r="BB90" s="6"/>
      <c r="BC90" s="6">
        <v>0</v>
      </c>
      <c r="BD90" s="7"/>
      <c r="BE90" s="7">
        <f>IF(DO90&gt;=70, 5, 0)</f>
        <v>0</v>
      </c>
      <c r="BF90" s="7"/>
      <c r="BG90" s="7"/>
      <c r="BH90" s="7">
        <v>0</v>
      </c>
      <c r="BI90" s="6"/>
      <c r="BJ90" s="6">
        <f>IF(EB90&gt;=70, 6, 0)</f>
        <v>0</v>
      </c>
      <c r="BK90" s="6">
        <v>0</v>
      </c>
      <c r="BL90" s="7">
        <v>0</v>
      </c>
      <c r="BM90" s="7">
        <v>0</v>
      </c>
      <c r="BN90" s="7">
        <v>0</v>
      </c>
      <c r="BO90" s="6"/>
      <c r="BP90" s="6">
        <f>IF(EE90&gt;=70, 6, 0)</f>
        <v>0</v>
      </c>
      <c r="BQ90" s="6">
        <v>-5</v>
      </c>
      <c r="BR90" s="7"/>
      <c r="BS90" s="7">
        <v>0</v>
      </c>
      <c r="BT90" s="7">
        <v>0</v>
      </c>
      <c r="BU90" s="6"/>
      <c r="BV90" s="6">
        <v>0</v>
      </c>
      <c r="BW90" s="6">
        <f>IF(DR90&gt;=70, 5, 0)</f>
        <v>0</v>
      </c>
      <c r="BX90" s="6">
        <v>0</v>
      </c>
      <c r="BY90" s="6"/>
      <c r="BZ90" s="6">
        <v>0</v>
      </c>
      <c r="CA90" s="7">
        <v>0</v>
      </c>
      <c r="CB90" s="7">
        <v>0</v>
      </c>
      <c r="CC90" s="7">
        <v>0</v>
      </c>
      <c r="CD90" s="6">
        <v>0</v>
      </c>
      <c r="CE90" s="6">
        <f>IF(DU90&gt;=70, 5, 0)</f>
        <v>0</v>
      </c>
      <c r="CF90" s="6">
        <v>0</v>
      </c>
      <c r="CG90" s="6">
        <v>0</v>
      </c>
      <c r="CH90" s="6"/>
      <c r="CI90" s="6">
        <v>0</v>
      </c>
      <c r="CJ90" s="7"/>
      <c r="CK90" s="7"/>
      <c r="CL90" s="7"/>
      <c r="CM90" s="6"/>
      <c r="CN90" s="6">
        <f>IF(DX90&gt;=70, 5, 0)</f>
        <v>0</v>
      </c>
      <c r="CO90" s="6"/>
      <c r="CP90" s="6"/>
      <c r="CQ90" s="6"/>
      <c r="CR90" s="7"/>
      <c r="CS90" s="7">
        <f>IF(EH90&gt;=70, 6, 0)</f>
        <v>0</v>
      </c>
      <c r="CT90" s="7"/>
      <c r="CU90" s="6"/>
      <c r="CV90" s="7"/>
      <c r="CW90" s="6"/>
      <c r="CX90" s="10">
        <f>SUM(AR90:CW90)</f>
        <v>-3</v>
      </c>
      <c r="CY90" s="10">
        <v>50</v>
      </c>
      <c r="CZ90" s="17">
        <f>CX90+CY90</f>
        <v>47</v>
      </c>
      <c r="DA90" s="1">
        <v>91.43</v>
      </c>
      <c r="DB90" s="18">
        <v>100</v>
      </c>
      <c r="DC90" s="18">
        <v>50</v>
      </c>
      <c r="DD90" s="30">
        <f>AVERAGE(DB90:DC90)</f>
        <v>75</v>
      </c>
      <c r="DE90" s="1">
        <v>0</v>
      </c>
      <c r="DF90" s="30">
        <v>75</v>
      </c>
      <c r="DG90" s="1">
        <v>0</v>
      </c>
      <c r="DH90" s="30">
        <v>0</v>
      </c>
      <c r="DI90" s="18">
        <v>0</v>
      </c>
      <c r="DJ90" s="18">
        <v>0</v>
      </c>
      <c r="DK90" s="1"/>
      <c r="DL90" s="15">
        <f>AVERAGE(DA90,DD90:DH90,DK90)</f>
        <v>40.238333333333337</v>
      </c>
      <c r="DM90" s="1">
        <v>46.67</v>
      </c>
      <c r="DN90" s="1">
        <v>33.33</v>
      </c>
      <c r="DO90" s="1">
        <f>MAX(DM90:DN90)</f>
        <v>46.67</v>
      </c>
      <c r="DP90" s="30">
        <v>0</v>
      </c>
      <c r="DQ90" s="30">
        <v>0</v>
      </c>
      <c r="DR90" s="30">
        <f>MAX(DP90:DQ90)</f>
        <v>0</v>
      </c>
      <c r="DS90" s="1">
        <v>0</v>
      </c>
      <c r="DT90" s="1">
        <v>0</v>
      </c>
      <c r="DU90" s="1">
        <f>MAX(DS90:DT90)</f>
        <v>0</v>
      </c>
      <c r="DV90" s="30">
        <v>0</v>
      </c>
      <c r="DW90" s="30">
        <v>0</v>
      </c>
      <c r="DX90" s="30"/>
      <c r="DY90" s="15">
        <f>AVERAGE(DO90,DR90,DU90,DX90)</f>
        <v>15.556666666666667</v>
      </c>
      <c r="DZ90" s="1">
        <v>0</v>
      </c>
      <c r="EA90" s="1">
        <v>0</v>
      </c>
      <c r="EB90" s="1">
        <f>MIN(MAX(DZ90:EA90)+0.2*EH90, 100)</f>
        <v>0</v>
      </c>
      <c r="EC90" s="30">
        <v>50</v>
      </c>
      <c r="ED90" s="30">
        <v>0</v>
      </c>
      <c r="EE90" s="30">
        <f>MIN(MAX(EC90:ED90)+0.15*EH90, 100)</f>
        <v>50</v>
      </c>
      <c r="EF90" s="1">
        <v>0</v>
      </c>
      <c r="EG90" s="1">
        <v>0</v>
      </c>
      <c r="EH90" s="1">
        <f>MAX(EF90:EG90)</f>
        <v>0</v>
      </c>
      <c r="EI90" s="15">
        <f>AVERAGE(EB90,EE90,EH90)</f>
        <v>16.666666666666668</v>
      </c>
      <c r="EJ90" s="3">
        <v>0.25</v>
      </c>
      <c r="EK90" s="3">
        <v>0.2</v>
      </c>
      <c r="EL90" s="3">
        <v>0.25</v>
      </c>
      <c r="EM90" s="3">
        <v>0.3</v>
      </c>
      <c r="EN90" s="25">
        <f>MIN(IF(C90="Yes",AQ90+CZ90,0),100)</f>
        <v>49</v>
      </c>
      <c r="EO90" s="25">
        <f>IF(ES90&lt;0,EN90+ES90*-4,EN90)</f>
        <v>49</v>
      </c>
      <c r="EP90" s="25">
        <f>MIN(IF(C90="Yes",AQ90+DL90,0), 100)</f>
        <v>42.238333333333337</v>
      </c>
      <c r="EQ90" s="25">
        <f>MIN(IF(C90="Yes",AQ90+DY90,0),100)</f>
        <v>17.556666666666665</v>
      </c>
      <c r="ER90" s="25">
        <f>MIN(IF(C90="Yes",AQ90+EI90,0), 100)</f>
        <v>18.666666666666668</v>
      </c>
      <c r="ES90" s="26">
        <f>EJ90*EN90+EK90*EP90+EL90*EQ90+EM90*ER90</f>
        <v>30.68683333333334</v>
      </c>
      <c r="ET90" s="26">
        <f>EJ90*EO90+EK90*EP90+EL90*EQ90+EM90*ER90</f>
        <v>30.68683333333334</v>
      </c>
    </row>
    <row r="91" spans="1:150" customFormat="1" x14ac:dyDescent="0.3">
      <c r="A91">
        <v>1402017058</v>
      </c>
      <c r="B91" t="s">
        <v>105</v>
      </c>
      <c r="C91" s="2" t="s">
        <v>108</v>
      </c>
      <c r="D91" s="6"/>
      <c r="E91" s="6"/>
      <c r="F91" s="7"/>
      <c r="G91" s="7"/>
      <c r="H91" s="6">
        <v>1</v>
      </c>
      <c r="I91" s="6">
        <v>1</v>
      </c>
      <c r="J91" s="7"/>
      <c r="K91" s="7"/>
      <c r="L91" s="6"/>
      <c r="M91" s="8"/>
      <c r="N91" s="7"/>
      <c r="O91" s="7"/>
      <c r="P91" s="6">
        <v>1</v>
      </c>
      <c r="Q91" s="8"/>
      <c r="R91" s="7"/>
      <c r="S91" s="7"/>
      <c r="T91" s="6"/>
      <c r="U91" s="6"/>
      <c r="V91" s="7"/>
      <c r="W91" s="7"/>
      <c r="X91" s="6">
        <v>1</v>
      </c>
      <c r="Y91" s="6"/>
      <c r="Z91" s="7"/>
      <c r="AA91" s="7"/>
      <c r="AB91" s="6"/>
      <c r="AC91" s="6"/>
      <c r="AD91" s="7"/>
      <c r="AE91" s="8"/>
      <c r="AF91" s="10">
        <v>14</v>
      </c>
      <c r="AG91" s="10">
        <v>10</v>
      </c>
      <c r="AH91" s="10">
        <f>COUNT(D91:AE91)</f>
        <v>4</v>
      </c>
      <c r="AI91" s="22">
        <f>IF(C91="Yes",(AF91-AH91+(CZ91-50)/AG91)/AF91,0)</f>
        <v>0.72857142857142854</v>
      </c>
      <c r="AJ91" s="11">
        <f>SUM(D91:AE91)</f>
        <v>4</v>
      </c>
      <c r="AK91" s="10">
        <f>MAX(AJ91-AL91-AM91,0)*-1</f>
        <v>0</v>
      </c>
      <c r="AL91" s="10">
        <v>10</v>
      </c>
      <c r="AM91" s="10">
        <v>3</v>
      </c>
      <c r="AN91" s="7">
        <f>AJ91+AK91+AO91</f>
        <v>4</v>
      </c>
      <c r="AO91" s="6"/>
      <c r="AP91" s="3">
        <v>0.5</v>
      </c>
      <c r="AQ91" s="15">
        <f>MIN(AN91,AL91)*AP91</f>
        <v>2</v>
      </c>
      <c r="AR91" s="6">
        <v>0</v>
      </c>
      <c r="AS91" s="6">
        <v>0</v>
      </c>
      <c r="AT91" s="6">
        <v>3</v>
      </c>
      <c r="AU91" s="6">
        <v>0</v>
      </c>
      <c r="AV91" s="7"/>
      <c r="AW91" s="7">
        <v>0</v>
      </c>
      <c r="AX91" s="7"/>
      <c r="AY91" s="7">
        <v>0</v>
      </c>
      <c r="AZ91" s="6"/>
      <c r="BA91" s="6">
        <v>3</v>
      </c>
      <c r="BB91" s="6"/>
      <c r="BC91" s="6">
        <v>-5</v>
      </c>
      <c r="BD91" s="7"/>
      <c r="BE91" s="7">
        <f>IF(DO91&gt;=70, 5, 0)</f>
        <v>0</v>
      </c>
      <c r="BF91" s="7"/>
      <c r="BG91" s="7"/>
      <c r="BH91" s="7">
        <v>0</v>
      </c>
      <c r="BI91" s="6"/>
      <c r="BJ91" s="6">
        <f>IF(EB91&gt;=70, 6, 0)</f>
        <v>0</v>
      </c>
      <c r="BK91" s="6">
        <v>-5</v>
      </c>
      <c r="BL91" s="7">
        <v>0</v>
      </c>
      <c r="BM91" s="7">
        <v>0</v>
      </c>
      <c r="BN91" s="7">
        <v>0</v>
      </c>
      <c r="BO91" s="6"/>
      <c r="BP91" s="6">
        <f>IF(EE91&gt;=70, 6, 0)</f>
        <v>0</v>
      </c>
      <c r="BQ91" s="6">
        <v>0</v>
      </c>
      <c r="BR91" s="7"/>
      <c r="BS91" s="7">
        <v>0</v>
      </c>
      <c r="BT91" s="7">
        <v>0</v>
      </c>
      <c r="BU91" s="6"/>
      <c r="BV91" s="6">
        <v>0</v>
      </c>
      <c r="BW91" s="6">
        <f>IF(DR91&gt;=70, 5, 0)</f>
        <v>0</v>
      </c>
      <c r="BX91" s="6">
        <v>0</v>
      </c>
      <c r="BY91" s="6"/>
      <c r="BZ91" s="6">
        <v>0</v>
      </c>
      <c r="CA91" s="7">
        <v>0</v>
      </c>
      <c r="CB91" s="7">
        <v>0</v>
      </c>
      <c r="CC91" s="7">
        <v>0</v>
      </c>
      <c r="CD91" s="6">
        <v>0</v>
      </c>
      <c r="CE91" s="6">
        <f>IF(DU91&gt;=70, 5, 0)</f>
        <v>0</v>
      </c>
      <c r="CF91" s="6">
        <v>6</v>
      </c>
      <c r="CG91" s="6">
        <v>0</v>
      </c>
      <c r="CH91" s="6"/>
      <c r="CI91" s="6">
        <v>0</v>
      </c>
      <c r="CJ91" s="7"/>
      <c r="CK91" s="7"/>
      <c r="CL91" s="7"/>
      <c r="CM91" s="6"/>
      <c r="CN91" s="6">
        <f>IF(DX91&gt;=70, 5, 0)</f>
        <v>0</v>
      </c>
      <c r="CO91" s="6"/>
      <c r="CP91" s="6"/>
      <c r="CQ91" s="6"/>
      <c r="CR91" s="7"/>
      <c r="CS91" s="7">
        <f>IF(EH91&gt;=70, 6, 0)</f>
        <v>0</v>
      </c>
      <c r="CT91" s="7"/>
      <c r="CU91" s="6"/>
      <c r="CV91" s="7"/>
      <c r="CW91" s="6"/>
      <c r="CX91" s="10">
        <f>SUM(AR91:CW91)</f>
        <v>2</v>
      </c>
      <c r="CY91" s="10">
        <v>50</v>
      </c>
      <c r="CZ91" s="17">
        <f>CX91+CY91</f>
        <v>52</v>
      </c>
      <c r="DA91" s="1">
        <v>68.569999999999993</v>
      </c>
      <c r="DB91" s="18">
        <v>50</v>
      </c>
      <c r="DC91" s="18">
        <v>100</v>
      </c>
      <c r="DD91" s="30">
        <f>AVERAGE(DB91:DC91)</f>
        <v>75</v>
      </c>
      <c r="DE91" s="1">
        <v>58</v>
      </c>
      <c r="DF91" s="30">
        <v>85</v>
      </c>
      <c r="DG91" s="1">
        <v>0</v>
      </c>
      <c r="DH91" s="30">
        <v>0</v>
      </c>
      <c r="DI91" s="18">
        <v>0</v>
      </c>
      <c r="DJ91" s="18">
        <v>0</v>
      </c>
      <c r="DK91" s="1"/>
      <c r="DL91" s="15">
        <f>AVERAGE(DA91,DD91:DH91,DK91)</f>
        <v>47.761666666666663</v>
      </c>
      <c r="DM91" s="1">
        <v>13.33</v>
      </c>
      <c r="DN91" s="1">
        <v>40</v>
      </c>
      <c r="DO91" s="1">
        <f>MAX(DM91:DN91)</f>
        <v>40</v>
      </c>
      <c r="DP91" s="30">
        <v>16.670000000000002</v>
      </c>
      <c r="DQ91" s="30">
        <v>0</v>
      </c>
      <c r="DR91" s="30">
        <f>MAX(DP91:DQ91)</f>
        <v>16.670000000000002</v>
      </c>
      <c r="DS91" s="1">
        <v>16.670000000000002</v>
      </c>
      <c r="DT91" s="1">
        <v>0</v>
      </c>
      <c r="DU91" s="1">
        <f>MAX(DS91:DT91)</f>
        <v>16.670000000000002</v>
      </c>
      <c r="DV91" s="30">
        <v>0</v>
      </c>
      <c r="DW91" s="30">
        <v>0</v>
      </c>
      <c r="DX91" s="30"/>
      <c r="DY91" s="15">
        <f>AVERAGE(DO91,DR91,DU91,DX91)</f>
        <v>24.446666666666669</v>
      </c>
      <c r="DZ91" s="1">
        <v>0</v>
      </c>
      <c r="EA91" s="1">
        <v>0</v>
      </c>
      <c r="EB91" s="1">
        <f>MIN(MAX(DZ91:EA91)+0.2*EH91, 100)</f>
        <v>0</v>
      </c>
      <c r="EC91" s="30">
        <v>0</v>
      </c>
      <c r="ED91" s="30">
        <v>0</v>
      </c>
      <c r="EE91" s="30">
        <f>MIN(MAX(EC91:ED91)+0.15*EH91, 100)</f>
        <v>0</v>
      </c>
      <c r="EF91" s="1">
        <v>0</v>
      </c>
      <c r="EG91" s="1">
        <v>0</v>
      </c>
      <c r="EH91" s="1">
        <f>MAX(EF91:EG91)</f>
        <v>0</v>
      </c>
      <c r="EI91" s="15">
        <f>AVERAGE(EB91,EE91,EH91)</f>
        <v>0</v>
      </c>
      <c r="EJ91" s="3">
        <v>0.25</v>
      </c>
      <c r="EK91" s="3">
        <v>0.2</v>
      </c>
      <c r="EL91" s="3">
        <v>0.25</v>
      </c>
      <c r="EM91" s="3">
        <v>0.3</v>
      </c>
      <c r="EN91" s="25">
        <f>MIN(IF(C91="Yes",AQ91+CZ91,0),100)</f>
        <v>54</v>
      </c>
      <c r="EO91" s="25">
        <f>IF(ES91&lt;0,EN91+ES91*-4,EN91)</f>
        <v>54</v>
      </c>
      <c r="EP91" s="25">
        <f>MIN(IF(C91="Yes",AQ91+DL91,0), 100)</f>
        <v>49.761666666666663</v>
      </c>
      <c r="EQ91" s="25">
        <f>MIN(IF(C91="Yes",AQ91+DY91,0),100)</f>
        <v>26.446666666666669</v>
      </c>
      <c r="ER91" s="25">
        <f>MIN(IF(C91="Yes",AQ91+EI91,0), 100)</f>
        <v>2</v>
      </c>
      <c r="ES91" s="26">
        <f>EJ91*EN91+EK91*EP91+EL91*EQ91+EM91*ER91</f>
        <v>30.664000000000005</v>
      </c>
      <c r="ET91" s="26">
        <f>EJ91*EO91+EK91*EP91+EL91*EQ91+EM91*ER91</f>
        <v>30.664000000000005</v>
      </c>
    </row>
    <row r="92" spans="1:150" customFormat="1" x14ac:dyDescent="0.3">
      <c r="A92">
        <v>1402017076</v>
      </c>
      <c r="B92" t="s">
        <v>106</v>
      </c>
      <c r="C92" s="2" t="s">
        <v>108</v>
      </c>
      <c r="D92" s="6"/>
      <c r="E92" s="6"/>
      <c r="F92" s="7"/>
      <c r="G92" s="7"/>
      <c r="H92" s="6">
        <v>1</v>
      </c>
      <c r="I92" s="6"/>
      <c r="J92" s="7"/>
      <c r="K92" s="7"/>
      <c r="L92" s="6"/>
      <c r="M92" s="8"/>
      <c r="N92" s="7"/>
      <c r="O92" s="7"/>
      <c r="P92" s="6"/>
      <c r="Q92" s="8"/>
      <c r="R92" s="7">
        <v>0</v>
      </c>
      <c r="S92" s="7">
        <v>1</v>
      </c>
      <c r="T92" s="6"/>
      <c r="U92" s="6"/>
      <c r="V92" s="7"/>
      <c r="W92" s="7"/>
      <c r="X92" s="6"/>
      <c r="Y92" s="6"/>
      <c r="Z92" s="7"/>
      <c r="AA92" s="7"/>
      <c r="AB92" s="6"/>
      <c r="AC92" s="6"/>
      <c r="AD92" s="7"/>
      <c r="AE92" s="8"/>
      <c r="AF92" s="10">
        <v>14</v>
      </c>
      <c r="AG92" s="10">
        <v>10</v>
      </c>
      <c r="AH92" s="10">
        <f>COUNT(D92:AE92)</f>
        <v>3</v>
      </c>
      <c r="AI92" s="22">
        <f>IF(C92="Yes",(AF92-AH92+(CZ92-50)/AG92)/AF92,0)</f>
        <v>0.77857142857142858</v>
      </c>
      <c r="AJ92" s="11">
        <f>SUM(D92:AE92)</f>
        <v>2</v>
      </c>
      <c r="AK92" s="10">
        <f>MAX(AJ92-AL92-AM92,0)*-1</f>
        <v>0</v>
      </c>
      <c r="AL92" s="10">
        <v>10</v>
      </c>
      <c r="AM92" s="10">
        <v>3</v>
      </c>
      <c r="AN92" s="7">
        <f>AJ92+AK92+AO92</f>
        <v>2</v>
      </c>
      <c r="AO92" s="6"/>
      <c r="AP92" s="3">
        <v>0.5</v>
      </c>
      <c r="AQ92" s="15">
        <f>MIN(AN92,AL92)*AP92</f>
        <v>1</v>
      </c>
      <c r="AR92" s="6">
        <v>0</v>
      </c>
      <c r="AS92" s="6">
        <v>0</v>
      </c>
      <c r="AT92" s="6">
        <v>0</v>
      </c>
      <c r="AU92" s="6">
        <v>0</v>
      </c>
      <c r="AV92" s="7"/>
      <c r="AW92" s="7">
        <v>0</v>
      </c>
      <c r="AX92" s="7"/>
      <c r="AY92" s="7">
        <v>-5</v>
      </c>
      <c r="AZ92" s="6"/>
      <c r="BA92" s="6">
        <v>3</v>
      </c>
      <c r="BB92" s="6"/>
      <c r="BC92" s="6">
        <v>0</v>
      </c>
      <c r="BD92" s="7"/>
      <c r="BE92" s="7">
        <f>IF(DO92&gt;=70, 5, 0)</f>
        <v>0</v>
      </c>
      <c r="BF92" s="7"/>
      <c r="BG92" s="7"/>
      <c r="BH92" s="7">
        <v>0</v>
      </c>
      <c r="BI92" s="6"/>
      <c r="BJ92" s="6">
        <f>IF(EB92&gt;=70, 6, 0)</f>
        <v>0</v>
      </c>
      <c r="BK92" s="6">
        <v>0</v>
      </c>
      <c r="BL92" s="7">
        <v>0</v>
      </c>
      <c r="BM92" s="7">
        <v>-5</v>
      </c>
      <c r="BN92" s="7">
        <v>0</v>
      </c>
      <c r="BO92" s="6"/>
      <c r="BP92" s="6">
        <f>IF(EE92&gt;=70, 6, 0)</f>
        <v>0</v>
      </c>
      <c r="BQ92" s="6">
        <v>0</v>
      </c>
      <c r="BR92" s="7"/>
      <c r="BS92" s="7">
        <v>0</v>
      </c>
      <c r="BT92" s="7">
        <v>0</v>
      </c>
      <c r="BU92" s="6"/>
      <c r="BV92" s="6">
        <v>0</v>
      </c>
      <c r="BW92" s="6">
        <f>IF(DR92&gt;=70, 5, 0)</f>
        <v>0</v>
      </c>
      <c r="BX92" s="6">
        <v>0</v>
      </c>
      <c r="BY92" s="6"/>
      <c r="BZ92" s="6">
        <v>0</v>
      </c>
      <c r="CA92" s="7">
        <v>0</v>
      </c>
      <c r="CB92" s="7">
        <v>0</v>
      </c>
      <c r="CC92" s="7">
        <v>0</v>
      </c>
      <c r="CD92" s="6">
        <v>0</v>
      </c>
      <c r="CE92" s="6">
        <f>IF(DU92&gt;=70, 5, 0)</f>
        <v>0</v>
      </c>
      <c r="CF92" s="6">
        <v>6</v>
      </c>
      <c r="CG92" s="6">
        <v>0</v>
      </c>
      <c r="CH92" s="6"/>
      <c r="CI92" s="6">
        <v>0</v>
      </c>
      <c r="CJ92" s="7"/>
      <c r="CK92" s="7"/>
      <c r="CL92" s="7"/>
      <c r="CM92" s="6"/>
      <c r="CN92" s="6">
        <f>IF(DX92&gt;=70, 5, 0)</f>
        <v>0</v>
      </c>
      <c r="CO92" s="6"/>
      <c r="CP92" s="6"/>
      <c r="CQ92" s="6"/>
      <c r="CR92" s="7"/>
      <c r="CS92" s="7">
        <f>IF(EH92&gt;=70, 6, 0)</f>
        <v>0</v>
      </c>
      <c r="CT92" s="7"/>
      <c r="CU92" s="6"/>
      <c r="CV92" s="7"/>
      <c r="CW92" s="6"/>
      <c r="CX92" s="10">
        <f>SUM(AR92:CW92)</f>
        <v>-1</v>
      </c>
      <c r="CY92" s="10">
        <v>50</v>
      </c>
      <c r="CZ92" s="17">
        <f>CX92+CY92</f>
        <v>49</v>
      </c>
      <c r="DA92" s="1">
        <v>40</v>
      </c>
      <c r="DB92" s="18">
        <v>75</v>
      </c>
      <c r="DC92" s="18">
        <v>100</v>
      </c>
      <c r="DD92" s="30">
        <f>AVERAGE(DB92:DC92)</f>
        <v>87.5</v>
      </c>
      <c r="DE92" s="1">
        <v>0</v>
      </c>
      <c r="DF92" s="30">
        <v>65</v>
      </c>
      <c r="DG92" s="1">
        <v>0</v>
      </c>
      <c r="DH92" s="30">
        <v>0</v>
      </c>
      <c r="DI92" s="18">
        <v>0</v>
      </c>
      <c r="DJ92" s="18">
        <v>0</v>
      </c>
      <c r="DK92" s="1"/>
      <c r="DL92" s="15">
        <f>AVERAGE(DA92,DD92:DH92,DK92)</f>
        <v>32.083333333333336</v>
      </c>
      <c r="DM92" s="1">
        <v>6.67</v>
      </c>
      <c r="DN92" s="1">
        <v>20</v>
      </c>
      <c r="DO92" s="1">
        <f>MAX(DM92:DN92)</f>
        <v>20</v>
      </c>
      <c r="DP92" s="30">
        <v>22.22</v>
      </c>
      <c r="DQ92" s="30">
        <v>0</v>
      </c>
      <c r="DR92" s="30">
        <f>MAX(DP92:DQ92)</f>
        <v>22.22</v>
      </c>
      <c r="DS92" s="1">
        <v>22.22</v>
      </c>
      <c r="DT92" s="1">
        <v>0</v>
      </c>
      <c r="DU92" s="1">
        <f>MAX(DS92:DT92)</f>
        <v>22.22</v>
      </c>
      <c r="DV92" s="30">
        <v>0</v>
      </c>
      <c r="DW92" s="30">
        <v>0</v>
      </c>
      <c r="DX92" s="30"/>
      <c r="DY92" s="15">
        <f>AVERAGE(DO92,DR92,DU92,DX92)</f>
        <v>21.48</v>
      </c>
      <c r="DZ92" s="1">
        <v>0</v>
      </c>
      <c r="EA92" s="1">
        <v>0</v>
      </c>
      <c r="EB92" s="1">
        <f>MIN(MAX(DZ92:EA92)+0.2*EH92, 100)</f>
        <v>0</v>
      </c>
      <c r="EC92" s="30">
        <v>50</v>
      </c>
      <c r="ED92" s="30">
        <v>0</v>
      </c>
      <c r="EE92" s="30">
        <f>MIN(MAX(EC92:ED92)+0.15*EH92, 100)</f>
        <v>50</v>
      </c>
      <c r="EF92" s="1">
        <v>0</v>
      </c>
      <c r="EG92" s="1">
        <v>0</v>
      </c>
      <c r="EH92" s="1">
        <f>MAX(EF92:EG92)</f>
        <v>0</v>
      </c>
      <c r="EI92" s="15">
        <f>AVERAGE(EB92,EE92,EH92)</f>
        <v>16.666666666666668</v>
      </c>
      <c r="EJ92" s="3">
        <v>0.25</v>
      </c>
      <c r="EK92" s="3">
        <v>0.2</v>
      </c>
      <c r="EL92" s="3">
        <v>0.25</v>
      </c>
      <c r="EM92" s="3">
        <v>0.3</v>
      </c>
      <c r="EN92" s="25">
        <f>MIN(IF(C92="Yes",AQ92+CZ92,0),100)</f>
        <v>50</v>
      </c>
      <c r="EO92" s="25">
        <f>IF(ES92&lt;0,EN92+ES92*-4,EN92)</f>
        <v>50</v>
      </c>
      <c r="EP92" s="25">
        <f>MIN(IF(C92="Yes",AQ92+DL92,0), 100)</f>
        <v>33.083333333333336</v>
      </c>
      <c r="EQ92" s="25">
        <f>MIN(IF(C92="Yes",AQ92+DY92,0),100)</f>
        <v>22.48</v>
      </c>
      <c r="ER92" s="25">
        <f>MIN(IF(C92="Yes",AQ92+EI92,0), 100)</f>
        <v>17.666666666666668</v>
      </c>
      <c r="ES92" s="26">
        <f>EJ92*EN92+EK92*EP92+EL92*EQ92+EM92*ER92</f>
        <v>30.036666666666669</v>
      </c>
      <c r="ET92" s="26">
        <f>EJ92*EO92+EK92*EP92+EL92*EQ92+EM92*ER92</f>
        <v>30.036666666666669</v>
      </c>
    </row>
    <row r="93" spans="1:150" customFormat="1" x14ac:dyDescent="0.3">
      <c r="A93">
        <v>1402017052</v>
      </c>
      <c r="B93" t="s">
        <v>106</v>
      </c>
      <c r="C93" s="2" t="s">
        <v>108</v>
      </c>
      <c r="D93" s="6"/>
      <c r="E93" s="6">
        <v>1</v>
      </c>
      <c r="F93" s="7">
        <v>1</v>
      </c>
      <c r="G93" s="7"/>
      <c r="H93" s="6">
        <v>1</v>
      </c>
      <c r="I93" s="6"/>
      <c r="J93" s="7">
        <v>1</v>
      </c>
      <c r="K93" s="7"/>
      <c r="L93" s="6"/>
      <c r="M93" s="8"/>
      <c r="N93" s="7"/>
      <c r="O93" s="7"/>
      <c r="P93" s="6"/>
      <c r="Q93" s="8"/>
      <c r="R93" s="7">
        <v>1</v>
      </c>
      <c r="S93" s="7">
        <v>1</v>
      </c>
      <c r="T93" s="6"/>
      <c r="U93" s="16"/>
      <c r="V93" s="7"/>
      <c r="W93" s="7"/>
      <c r="X93" s="6"/>
      <c r="Y93" s="6"/>
      <c r="Z93" s="7"/>
      <c r="AA93" s="7"/>
      <c r="AB93" s="6"/>
      <c r="AC93" s="6"/>
      <c r="AD93" s="7"/>
      <c r="AE93" s="8"/>
      <c r="AF93" s="10">
        <v>14</v>
      </c>
      <c r="AG93" s="10">
        <v>10</v>
      </c>
      <c r="AH93" s="10">
        <f>COUNT(D93:AE93)</f>
        <v>6</v>
      </c>
      <c r="AI93" s="22">
        <f>IF(C93="Yes",(AF93-AH93+(CZ93-50)/AG93)/AF93,0)</f>
        <v>0.54285714285714282</v>
      </c>
      <c r="AJ93" s="11">
        <f>SUM(D93:AE93)</f>
        <v>6</v>
      </c>
      <c r="AK93" s="10">
        <f>MAX(AJ93-AL93-AM93,0)*-1</f>
        <v>0</v>
      </c>
      <c r="AL93" s="10">
        <v>10</v>
      </c>
      <c r="AM93" s="10">
        <v>3</v>
      </c>
      <c r="AN93" s="7">
        <f>AJ93+AK93+AO93</f>
        <v>6</v>
      </c>
      <c r="AO93" s="6"/>
      <c r="AP93" s="3">
        <v>0.5</v>
      </c>
      <c r="AQ93" s="15">
        <f>MIN(AN93,AL93)*AP93</f>
        <v>3</v>
      </c>
      <c r="AR93" s="6">
        <v>0</v>
      </c>
      <c r="AS93" s="6">
        <v>0</v>
      </c>
      <c r="AT93" s="6">
        <v>0</v>
      </c>
      <c r="AU93" s="6">
        <v>0</v>
      </c>
      <c r="AV93" s="7"/>
      <c r="AW93" s="7">
        <v>0</v>
      </c>
      <c r="AX93" s="7"/>
      <c r="AY93" s="7">
        <v>0</v>
      </c>
      <c r="AZ93" s="6"/>
      <c r="BA93" s="6">
        <v>3</v>
      </c>
      <c r="BB93" s="6"/>
      <c r="BC93" s="6">
        <v>-5</v>
      </c>
      <c r="BD93" s="7"/>
      <c r="BE93" s="7">
        <f>IF(DO93&gt;=70, 5, 0)</f>
        <v>0</v>
      </c>
      <c r="BF93" s="7"/>
      <c r="BG93" s="7"/>
      <c r="BH93" s="7">
        <v>0</v>
      </c>
      <c r="BI93" s="6"/>
      <c r="BJ93" s="6">
        <f>IF(EB93&gt;=70, 6, 0)</f>
        <v>0</v>
      </c>
      <c r="BK93" s="6">
        <v>0</v>
      </c>
      <c r="BL93" s="7">
        <v>0</v>
      </c>
      <c r="BM93" s="7">
        <v>-5</v>
      </c>
      <c r="BN93" s="7">
        <v>-5</v>
      </c>
      <c r="BO93" s="6">
        <v>2</v>
      </c>
      <c r="BP93" s="6">
        <f>IF(EE93&gt;=70, 6, 0)</f>
        <v>0</v>
      </c>
      <c r="BQ93" s="6">
        <v>-5</v>
      </c>
      <c r="BR93" s="7"/>
      <c r="BS93" s="7">
        <v>0</v>
      </c>
      <c r="BT93" s="7">
        <v>0</v>
      </c>
      <c r="BU93" s="6">
        <v>5</v>
      </c>
      <c r="BV93" s="6">
        <v>0</v>
      </c>
      <c r="BW93" s="6">
        <f>IF(DR93&gt;=70, 5, 0)</f>
        <v>0</v>
      </c>
      <c r="BX93" s="6">
        <v>0</v>
      </c>
      <c r="BY93" s="6"/>
      <c r="BZ93" s="6">
        <v>0</v>
      </c>
      <c r="CA93" s="7">
        <v>0</v>
      </c>
      <c r="CB93" s="7">
        <v>0</v>
      </c>
      <c r="CC93" s="7">
        <v>0</v>
      </c>
      <c r="CD93" s="6">
        <v>0</v>
      </c>
      <c r="CE93" s="6">
        <f>IF(DU93&gt;=70, 5, 0)</f>
        <v>0</v>
      </c>
      <c r="CF93" s="6">
        <v>6</v>
      </c>
      <c r="CG93" s="6">
        <v>0</v>
      </c>
      <c r="CH93" s="6"/>
      <c r="CI93" s="6">
        <v>0</v>
      </c>
      <c r="CJ93" s="7"/>
      <c r="CK93" s="7"/>
      <c r="CL93" s="7"/>
      <c r="CM93" s="6"/>
      <c r="CN93" s="6">
        <f>IF(DX93&gt;=70, 5, 0)</f>
        <v>0</v>
      </c>
      <c r="CO93" s="6"/>
      <c r="CP93" s="6"/>
      <c r="CQ93" s="6"/>
      <c r="CR93" s="7"/>
      <c r="CS93" s="7">
        <f>IF(EH93&gt;=70, 6, 0)</f>
        <v>0</v>
      </c>
      <c r="CT93" s="7"/>
      <c r="CU93" s="6"/>
      <c r="CV93" s="7"/>
      <c r="CW93" s="6"/>
      <c r="CX93" s="10">
        <f>SUM(AR93:CW93)</f>
        <v>-4</v>
      </c>
      <c r="CY93" s="10">
        <v>50</v>
      </c>
      <c r="CZ93" s="17">
        <f>CX93+CY93</f>
        <v>46</v>
      </c>
      <c r="DA93" s="1">
        <v>48.57</v>
      </c>
      <c r="DB93" s="18">
        <v>75</v>
      </c>
      <c r="DC93" s="18">
        <v>50</v>
      </c>
      <c r="DD93" s="30">
        <f>AVERAGE(DB93:DC93)</f>
        <v>62.5</v>
      </c>
      <c r="DE93" s="1">
        <v>0</v>
      </c>
      <c r="DF93" s="30">
        <v>45</v>
      </c>
      <c r="DG93" s="1">
        <v>0</v>
      </c>
      <c r="DH93" s="30">
        <v>0</v>
      </c>
      <c r="DI93" s="18">
        <v>0</v>
      </c>
      <c r="DJ93" s="18">
        <v>0</v>
      </c>
      <c r="DK93" s="1"/>
      <c r="DL93" s="15">
        <f>AVERAGE(DA93,DD93:DH93,DK93)</f>
        <v>26.011666666666667</v>
      </c>
      <c r="DM93" s="1">
        <v>33.33</v>
      </c>
      <c r="DN93" s="1">
        <v>40</v>
      </c>
      <c r="DO93" s="1">
        <f>MAX(DM93:DN93)</f>
        <v>40</v>
      </c>
      <c r="DP93" s="30">
        <v>11.11</v>
      </c>
      <c r="DQ93" s="30">
        <v>0</v>
      </c>
      <c r="DR93" s="30">
        <f>MAX(DP93:DQ93)</f>
        <v>11.11</v>
      </c>
      <c r="DS93" s="1">
        <v>11.11</v>
      </c>
      <c r="DT93" s="1">
        <v>0</v>
      </c>
      <c r="DU93" s="1">
        <f>MAX(DS93:DT93)</f>
        <v>11.11</v>
      </c>
      <c r="DV93" s="30">
        <v>0</v>
      </c>
      <c r="DW93" s="30">
        <v>0</v>
      </c>
      <c r="DX93" s="30"/>
      <c r="DY93" s="15">
        <f>AVERAGE(DO93,DR93,DU93,DX93)</f>
        <v>20.74</v>
      </c>
      <c r="DZ93" s="1">
        <v>0</v>
      </c>
      <c r="EA93" s="1">
        <v>0</v>
      </c>
      <c r="EB93" s="1">
        <f>MIN(MAX(DZ93:EA93)+0.2*EH93, 100)</f>
        <v>0</v>
      </c>
      <c r="EC93" s="30">
        <v>50</v>
      </c>
      <c r="ED93" s="30">
        <v>0</v>
      </c>
      <c r="EE93" s="30">
        <f>MIN(MAX(EC93:ED93)+0.15*EH93, 100)</f>
        <v>50</v>
      </c>
      <c r="EF93" s="1">
        <v>0</v>
      </c>
      <c r="EG93" s="1">
        <v>0</v>
      </c>
      <c r="EH93" s="1">
        <f>MAX(EF93:EG93)</f>
        <v>0</v>
      </c>
      <c r="EI93" s="15">
        <f>AVERAGE(EB93,EE93,EH93)</f>
        <v>16.666666666666668</v>
      </c>
      <c r="EJ93" s="3">
        <v>0.25</v>
      </c>
      <c r="EK93" s="3">
        <v>0.2</v>
      </c>
      <c r="EL93" s="3">
        <v>0.25</v>
      </c>
      <c r="EM93" s="3">
        <v>0.3</v>
      </c>
      <c r="EN93" s="25">
        <f>MIN(IF(C93="Yes",AQ93+CZ93,0),100)</f>
        <v>49</v>
      </c>
      <c r="EO93" s="25">
        <f>IF(ES93&lt;0,EN93+ES93*-4,EN93)</f>
        <v>49</v>
      </c>
      <c r="EP93" s="25">
        <f>MIN(IF(C93="Yes",AQ93+DL93,0), 100)</f>
        <v>29.011666666666667</v>
      </c>
      <c r="EQ93" s="25">
        <f>MIN(IF(C93="Yes",AQ93+DY93,0),100)</f>
        <v>23.74</v>
      </c>
      <c r="ER93" s="25">
        <f>MIN(IF(C93="Yes",AQ93+EI93,0), 100)</f>
        <v>19.666666666666668</v>
      </c>
      <c r="ES93" s="26">
        <f>EJ93*EN93+EK93*EP93+EL93*EQ93+EM93*ER93</f>
        <v>29.887333333333331</v>
      </c>
      <c r="ET93" s="26">
        <f>EJ93*EO93+EK93*EP93+EL93*EQ93+EM93*ER93</f>
        <v>29.887333333333331</v>
      </c>
    </row>
    <row r="94" spans="1:150" customFormat="1" x14ac:dyDescent="0.3">
      <c r="A94">
        <v>1402018095</v>
      </c>
      <c r="B94" t="s">
        <v>107</v>
      </c>
      <c r="C94" s="2" t="s">
        <v>108</v>
      </c>
      <c r="D94" s="6"/>
      <c r="E94" s="6"/>
      <c r="F94" s="7"/>
      <c r="G94" s="7"/>
      <c r="H94" s="6">
        <v>0</v>
      </c>
      <c r="I94" s="6">
        <v>1</v>
      </c>
      <c r="J94" s="7"/>
      <c r="K94" s="7"/>
      <c r="L94" s="6"/>
      <c r="M94" s="8"/>
      <c r="N94" s="7"/>
      <c r="O94" s="7"/>
      <c r="P94" s="6"/>
      <c r="Q94" s="8"/>
      <c r="R94" s="7">
        <v>0</v>
      </c>
      <c r="S94" s="7"/>
      <c r="T94" s="6"/>
      <c r="U94" s="6"/>
      <c r="V94" s="7"/>
      <c r="W94" s="7"/>
      <c r="X94" s="6"/>
      <c r="Y94" s="6"/>
      <c r="Z94" s="7"/>
      <c r="AA94" s="7"/>
      <c r="AB94" s="6"/>
      <c r="AC94" s="6"/>
      <c r="AD94" s="7"/>
      <c r="AE94" s="8"/>
      <c r="AF94" s="10">
        <v>14</v>
      </c>
      <c r="AG94" s="10">
        <v>10</v>
      </c>
      <c r="AH94" s="10">
        <f>COUNT(D94:AE94)</f>
        <v>3</v>
      </c>
      <c r="AI94" s="22">
        <f>IF(C94="Yes",(AF94-AH94+(CZ94-50)/AG94)/AF94,0)</f>
        <v>0.97142857142857142</v>
      </c>
      <c r="AJ94" s="11">
        <f>SUM(D94:AE94)</f>
        <v>1</v>
      </c>
      <c r="AK94" s="10">
        <f>MAX(AJ94-AL94-AM94,0)*-1</f>
        <v>0</v>
      </c>
      <c r="AL94" s="10">
        <v>10</v>
      </c>
      <c r="AM94" s="10">
        <v>3</v>
      </c>
      <c r="AN94" s="7">
        <f>AJ94+AK94+AO94</f>
        <v>1</v>
      </c>
      <c r="AO94" s="6"/>
      <c r="AP94" s="3">
        <v>0.5</v>
      </c>
      <c r="AQ94" s="15">
        <f>MIN(AN94,AL94)*AP94</f>
        <v>0.5</v>
      </c>
      <c r="AR94" s="6">
        <v>0</v>
      </c>
      <c r="AS94" s="6">
        <v>0</v>
      </c>
      <c r="AT94" s="6">
        <v>0</v>
      </c>
      <c r="AU94" s="6">
        <v>0</v>
      </c>
      <c r="AV94" s="7"/>
      <c r="AW94" s="7">
        <v>0</v>
      </c>
      <c r="AX94" s="7"/>
      <c r="AY94" s="7">
        <v>0</v>
      </c>
      <c r="AZ94" s="6"/>
      <c r="BA94" s="6">
        <v>0</v>
      </c>
      <c r="BB94" s="6"/>
      <c r="BC94" s="6">
        <v>0</v>
      </c>
      <c r="BD94" s="7"/>
      <c r="BE94" s="7">
        <f>IF(DO94&gt;=70, 5, 0)</f>
        <v>0</v>
      </c>
      <c r="BF94" s="7"/>
      <c r="BG94" s="7"/>
      <c r="BH94" s="7">
        <v>0</v>
      </c>
      <c r="BI94" s="6"/>
      <c r="BJ94" s="6">
        <f>IF(EB94&gt;=70, 6, 0)</f>
        <v>0</v>
      </c>
      <c r="BK94" s="6">
        <v>0</v>
      </c>
      <c r="BL94" s="7">
        <v>0</v>
      </c>
      <c r="BM94" s="7">
        <v>-5</v>
      </c>
      <c r="BN94" s="7">
        <v>0</v>
      </c>
      <c r="BO94" s="6"/>
      <c r="BP94" s="6">
        <f>IF(EE94&gt;=70, 6, 0)</f>
        <v>0</v>
      </c>
      <c r="BQ94" s="6">
        <v>0</v>
      </c>
      <c r="BR94" s="7"/>
      <c r="BS94" s="7">
        <v>0</v>
      </c>
      <c r="BT94" s="7">
        <v>0</v>
      </c>
      <c r="BU94" s="6"/>
      <c r="BV94" s="6">
        <v>0</v>
      </c>
      <c r="BW94" s="6">
        <f>IF(DR94&gt;=70, 5, 0)</f>
        <v>0</v>
      </c>
      <c r="BX94" s="6">
        <v>0</v>
      </c>
      <c r="BY94" s="6"/>
      <c r="BZ94" s="6">
        <v>0</v>
      </c>
      <c r="CA94" s="7">
        <v>0</v>
      </c>
      <c r="CB94" s="7">
        <v>0</v>
      </c>
      <c r="CC94" s="7">
        <v>0</v>
      </c>
      <c r="CD94" s="6">
        <v>0</v>
      </c>
      <c r="CE94" s="6">
        <f>IF(DU94&gt;=70, 5, 0)</f>
        <v>0</v>
      </c>
      <c r="CF94" s="6">
        <v>6</v>
      </c>
      <c r="CG94" s="6">
        <v>0</v>
      </c>
      <c r="CH94" s="6"/>
      <c r="CI94" s="6">
        <v>0</v>
      </c>
      <c r="CJ94" s="7"/>
      <c r="CK94" s="7"/>
      <c r="CL94" s="7"/>
      <c r="CM94" s="6"/>
      <c r="CN94" s="6">
        <f>IF(DX94&gt;=70, 5, 0)</f>
        <v>0</v>
      </c>
      <c r="CO94" s="6"/>
      <c r="CP94" s="6"/>
      <c r="CQ94" s="6"/>
      <c r="CR94" s="7"/>
      <c r="CS94" s="7">
        <f>IF(EH94&gt;=70, 6, 0)</f>
        <v>0</v>
      </c>
      <c r="CT94" s="7"/>
      <c r="CU94" s="6">
        <v>20</v>
      </c>
      <c r="CV94" s="7"/>
      <c r="CW94" s="6">
        <v>5</v>
      </c>
      <c r="CX94" s="10">
        <f>SUM(AR94:CW94)</f>
        <v>26</v>
      </c>
      <c r="CY94" s="10">
        <v>50</v>
      </c>
      <c r="CZ94" s="17">
        <f>CX94+CY94</f>
        <v>76</v>
      </c>
      <c r="DA94" s="1">
        <v>22.86</v>
      </c>
      <c r="DB94" s="18">
        <v>50</v>
      </c>
      <c r="DC94" s="18">
        <v>100</v>
      </c>
      <c r="DD94" s="30">
        <f>AVERAGE(DB94:DC94)</f>
        <v>75</v>
      </c>
      <c r="DE94" s="1">
        <v>0</v>
      </c>
      <c r="DF94" s="30">
        <v>25</v>
      </c>
      <c r="DG94" s="1">
        <v>0</v>
      </c>
      <c r="DH94" s="30">
        <v>0</v>
      </c>
      <c r="DI94" s="18">
        <v>0</v>
      </c>
      <c r="DJ94" s="18">
        <v>0</v>
      </c>
      <c r="DK94" s="1"/>
      <c r="DL94" s="15">
        <f>AVERAGE(DA94,DD94:DH94,DK94)</f>
        <v>20.476666666666667</v>
      </c>
      <c r="DM94" s="1">
        <v>0</v>
      </c>
      <c r="DN94" s="1">
        <v>40</v>
      </c>
      <c r="DO94" s="1">
        <f>MAX(DM94:DN94)</f>
        <v>40</v>
      </c>
      <c r="DP94" s="30">
        <v>11.11</v>
      </c>
      <c r="DQ94" s="30">
        <v>0</v>
      </c>
      <c r="DR94" s="30">
        <f>MAX(DP94:DQ94)</f>
        <v>11.11</v>
      </c>
      <c r="DS94" s="1">
        <v>11.11</v>
      </c>
      <c r="DT94" s="1">
        <v>0</v>
      </c>
      <c r="DU94" s="1">
        <f>MAX(DS94:DT94)</f>
        <v>11.11</v>
      </c>
      <c r="DV94" s="30">
        <v>0</v>
      </c>
      <c r="DW94" s="30">
        <v>0</v>
      </c>
      <c r="DX94" s="30"/>
      <c r="DY94" s="15">
        <f>AVERAGE(DO94,DR94,DU94,DX94)</f>
        <v>20.74</v>
      </c>
      <c r="DZ94" s="1">
        <v>0</v>
      </c>
      <c r="EA94" s="1">
        <v>0</v>
      </c>
      <c r="EB94" s="1">
        <f>MIN(MAX(DZ94:EA94)+0.2*EH94, 100)</f>
        <v>0</v>
      </c>
      <c r="EC94" s="30">
        <v>10.42</v>
      </c>
      <c r="ED94" s="30">
        <v>0</v>
      </c>
      <c r="EE94" s="30">
        <f>MIN(MAX(EC94:ED94)+0.15*EH94, 100)</f>
        <v>10.42</v>
      </c>
      <c r="EF94" s="1">
        <v>0</v>
      </c>
      <c r="EG94" s="1">
        <v>0</v>
      </c>
      <c r="EH94" s="1">
        <f>MAX(EF94:EG94)</f>
        <v>0</v>
      </c>
      <c r="EI94" s="15">
        <f>AVERAGE(EB94,EE94,EH94)</f>
        <v>3.4733333333333332</v>
      </c>
      <c r="EJ94" s="3">
        <v>0.25</v>
      </c>
      <c r="EK94" s="3">
        <v>0.2</v>
      </c>
      <c r="EL94" s="3">
        <v>0.25</v>
      </c>
      <c r="EM94" s="3">
        <v>0.3</v>
      </c>
      <c r="EN94" s="25">
        <f>MIN(IF(C94="Yes",AQ94+CZ94,0),100)</f>
        <v>76.5</v>
      </c>
      <c r="EO94" s="25">
        <f>IF(ES94&lt;0,EN94+ES94*-4,EN94)</f>
        <v>76.5</v>
      </c>
      <c r="EP94" s="25">
        <f>MIN(IF(C94="Yes",AQ94+DL94,0), 100)</f>
        <v>20.976666666666667</v>
      </c>
      <c r="EQ94" s="25">
        <f>MIN(IF(C94="Yes",AQ94+DY94,0),100)</f>
        <v>21.24</v>
      </c>
      <c r="ER94" s="25">
        <f>MIN(IF(C94="Yes",AQ94+EI94,0), 100)</f>
        <v>3.9733333333333332</v>
      </c>
      <c r="ES94" s="26">
        <f>EJ94*EN94+EK94*EP94+EL94*EQ94+EM94*ER94</f>
        <v>29.822333333333333</v>
      </c>
      <c r="ET94" s="26">
        <f>EJ94*EO94+EK94*EP94+EL94*EQ94+EM94*ER94</f>
        <v>29.822333333333333</v>
      </c>
    </row>
    <row r="95" spans="1:150" customFormat="1" x14ac:dyDescent="0.3">
      <c r="A95">
        <v>1402019096</v>
      </c>
      <c r="B95" t="s">
        <v>107</v>
      </c>
      <c r="C95" s="2" t="s">
        <v>108</v>
      </c>
      <c r="D95" s="6">
        <v>1</v>
      </c>
      <c r="E95" s="6"/>
      <c r="F95" s="7"/>
      <c r="G95" s="7"/>
      <c r="H95" s="6">
        <v>1</v>
      </c>
      <c r="I95" s="6">
        <v>1</v>
      </c>
      <c r="J95" s="7"/>
      <c r="K95" s="7"/>
      <c r="L95" s="6"/>
      <c r="M95" s="8"/>
      <c r="N95" s="7"/>
      <c r="O95" s="7"/>
      <c r="P95" s="6"/>
      <c r="Q95" s="8"/>
      <c r="R95" s="7"/>
      <c r="S95" s="7">
        <v>1</v>
      </c>
      <c r="T95" s="6"/>
      <c r="U95" s="6"/>
      <c r="V95" s="7"/>
      <c r="W95" s="7"/>
      <c r="X95" s="6"/>
      <c r="Y95" s="6"/>
      <c r="Z95" s="7"/>
      <c r="AA95" s="7"/>
      <c r="AB95" s="6"/>
      <c r="AC95" s="6"/>
      <c r="AD95" s="7"/>
      <c r="AE95" s="8"/>
      <c r="AF95" s="10">
        <v>14</v>
      </c>
      <c r="AG95" s="10">
        <v>10</v>
      </c>
      <c r="AH95" s="10">
        <f>COUNT(D95:AE95)</f>
        <v>4</v>
      </c>
      <c r="AI95" s="22">
        <f>IF(C95="Yes",(AF95-AH95+(CZ95-50)/AG95)/AF95,0)</f>
        <v>0.70714285714285718</v>
      </c>
      <c r="AJ95" s="11">
        <f>SUM(D95:AE95)</f>
        <v>4</v>
      </c>
      <c r="AK95" s="10">
        <f>MAX(AJ95-AL95-AM95,0)*-1</f>
        <v>0</v>
      </c>
      <c r="AL95" s="10">
        <v>10</v>
      </c>
      <c r="AM95" s="10">
        <v>3</v>
      </c>
      <c r="AN95" s="7">
        <f>AJ95+AK95+AO95</f>
        <v>4</v>
      </c>
      <c r="AO95" s="6"/>
      <c r="AP95" s="3">
        <v>0.5</v>
      </c>
      <c r="AQ95" s="15">
        <f>MIN(AN95,AL95)*AP95</f>
        <v>2</v>
      </c>
      <c r="AR95" s="6">
        <v>0</v>
      </c>
      <c r="AS95" s="6">
        <v>0</v>
      </c>
      <c r="AT95" s="6">
        <v>5</v>
      </c>
      <c r="AU95" s="6">
        <v>0</v>
      </c>
      <c r="AV95" s="7">
        <v>-5</v>
      </c>
      <c r="AW95" s="7">
        <v>0</v>
      </c>
      <c r="AX95" s="7"/>
      <c r="AY95" s="7">
        <v>0</v>
      </c>
      <c r="AZ95" s="6"/>
      <c r="BA95" s="6">
        <v>3</v>
      </c>
      <c r="BB95" s="6"/>
      <c r="BC95" s="6">
        <v>0</v>
      </c>
      <c r="BD95" s="7"/>
      <c r="BE95" s="7">
        <f>IF(DO95&gt;=70, 5, 0)</f>
        <v>0</v>
      </c>
      <c r="BF95" s="7"/>
      <c r="BG95" s="7"/>
      <c r="BH95" s="7">
        <v>0</v>
      </c>
      <c r="BI95" s="6"/>
      <c r="BJ95" s="6">
        <f>IF(EB95&gt;=70, 6, 0)</f>
        <v>0</v>
      </c>
      <c r="BK95" s="6">
        <v>0</v>
      </c>
      <c r="BL95" s="7">
        <v>0</v>
      </c>
      <c r="BM95" s="7">
        <v>-5</v>
      </c>
      <c r="BN95" s="7">
        <v>0</v>
      </c>
      <c r="BO95" s="6"/>
      <c r="BP95" s="6">
        <f>IF(EE95&gt;=70, 6, 0)</f>
        <v>0</v>
      </c>
      <c r="BQ95" s="6">
        <v>0</v>
      </c>
      <c r="BR95" s="7"/>
      <c r="BS95" s="7">
        <v>0</v>
      </c>
      <c r="BT95" s="7">
        <v>0</v>
      </c>
      <c r="BU95" s="6"/>
      <c r="BV95" s="6">
        <v>0</v>
      </c>
      <c r="BW95" s="6">
        <f>IF(DR95&gt;=70, 5, 0)</f>
        <v>0</v>
      </c>
      <c r="BX95" s="6">
        <v>0</v>
      </c>
      <c r="BY95" s="6"/>
      <c r="BZ95" s="6">
        <v>-5</v>
      </c>
      <c r="CA95" s="7">
        <v>0</v>
      </c>
      <c r="CB95" s="7">
        <v>0</v>
      </c>
      <c r="CC95" s="7">
        <v>0</v>
      </c>
      <c r="CD95" s="6">
        <v>0</v>
      </c>
      <c r="CE95" s="6">
        <f>IF(DU95&gt;=70, 5, 0)</f>
        <v>0</v>
      </c>
      <c r="CF95" s="6">
        <v>6</v>
      </c>
      <c r="CG95" s="6">
        <v>0</v>
      </c>
      <c r="CH95" s="6"/>
      <c r="CI95" s="6">
        <v>0</v>
      </c>
      <c r="CJ95" s="7"/>
      <c r="CK95" s="7"/>
      <c r="CL95" s="7"/>
      <c r="CM95" s="6"/>
      <c r="CN95" s="6">
        <f>IF(DX95&gt;=70, 5, 0)</f>
        <v>0</v>
      </c>
      <c r="CO95" s="6"/>
      <c r="CP95" s="6"/>
      <c r="CQ95" s="6"/>
      <c r="CR95" s="7"/>
      <c r="CS95" s="7">
        <f>IF(EH95&gt;=70, 6, 0)</f>
        <v>0</v>
      </c>
      <c r="CT95" s="7"/>
      <c r="CU95" s="6"/>
      <c r="CV95" s="7"/>
      <c r="CW95" s="6"/>
      <c r="CX95" s="10">
        <f>SUM(AR95:CW95)</f>
        <v>-1</v>
      </c>
      <c r="CY95" s="10">
        <v>50</v>
      </c>
      <c r="CZ95" s="17">
        <f>CX95+CY95</f>
        <v>49</v>
      </c>
      <c r="DA95" s="1">
        <v>82.86</v>
      </c>
      <c r="DB95" s="18">
        <v>0</v>
      </c>
      <c r="DC95" s="18">
        <v>50</v>
      </c>
      <c r="DD95" s="30">
        <f>AVERAGE(DB95:DC95)</f>
        <v>25</v>
      </c>
      <c r="DE95" s="1">
        <v>0</v>
      </c>
      <c r="DF95" s="30">
        <v>0</v>
      </c>
      <c r="DG95" s="1">
        <v>0</v>
      </c>
      <c r="DH95" s="30">
        <v>0</v>
      </c>
      <c r="DI95" s="18">
        <v>0</v>
      </c>
      <c r="DJ95" s="18">
        <v>0</v>
      </c>
      <c r="DK95" s="1"/>
      <c r="DL95" s="15">
        <f>AVERAGE(DA95,DD95:DH95,DK95)</f>
        <v>17.976666666666667</v>
      </c>
      <c r="DM95" s="1">
        <v>40</v>
      </c>
      <c r="DN95" s="1">
        <v>0</v>
      </c>
      <c r="DO95" s="1">
        <f>MAX(DM95:DN95)</f>
        <v>40</v>
      </c>
      <c r="DP95" s="30">
        <v>16.670000000000002</v>
      </c>
      <c r="DQ95" s="30">
        <v>0</v>
      </c>
      <c r="DR95" s="30">
        <f>MAX(DP95:DQ95)</f>
        <v>16.670000000000002</v>
      </c>
      <c r="DS95" s="1">
        <v>16.670000000000002</v>
      </c>
      <c r="DT95" s="1">
        <v>0</v>
      </c>
      <c r="DU95" s="1">
        <f>MAX(DS95:DT95)</f>
        <v>16.670000000000002</v>
      </c>
      <c r="DV95" s="30">
        <v>0</v>
      </c>
      <c r="DW95" s="30">
        <v>0</v>
      </c>
      <c r="DX95" s="30"/>
      <c r="DY95" s="15">
        <f>AVERAGE(DO95,DR95,DU95,DX95)</f>
        <v>24.446666666666669</v>
      </c>
      <c r="DZ95" s="1">
        <v>6.67</v>
      </c>
      <c r="EA95" s="1">
        <v>0</v>
      </c>
      <c r="EB95" s="1">
        <f>MIN(MAX(DZ95:EA95)+0.2*EH95, 100)</f>
        <v>6.67</v>
      </c>
      <c r="EC95" s="30">
        <v>50</v>
      </c>
      <c r="ED95" s="30">
        <v>0</v>
      </c>
      <c r="EE95" s="30">
        <f>MIN(MAX(EC95:ED95)+0.15*EH95, 100)</f>
        <v>50</v>
      </c>
      <c r="EF95" s="1">
        <v>0</v>
      </c>
      <c r="EG95" s="1">
        <v>0</v>
      </c>
      <c r="EH95" s="1">
        <f>MAX(EF95:EG95)</f>
        <v>0</v>
      </c>
      <c r="EI95" s="15">
        <f>AVERAGE(EB95,EE95,EH95)</f>
        <v>18.89</v>
      </c>
      <c r="EJ95" s="3">
        <v>0.25</v>
      </c>
      <c r="EK95" s="3">
        <v>0.2</v>
      </c>
      <c r="EL95" s="3">
        <v>0.25</v>
      </c>
      <c r="EM95" s="3">
        <v>0.3</v>
      </c>
      <c r="EN95" s="25">
        <f>MIN(IF(C95="Yes",AQ95+CZ95,0),100)</f>
        <v>51</v>
      </c>
      <c r="EO95" s="25">
        <f>IF(ES95&lt;0,EN95+ES95*-4,EN95)</f>
        <v>51</v>
      </c>
      <c r="EP95" s="25">
        <f>MIN(IF(C95="Yes",AQ95+DL95,0), 100)</f>
        <v>19.976666666666667</v>
      </c>
      <c r="EQ95" s="25">
        <f>MIN(IF(C95="Yes",AQ95+DY95,0),100)</f>
        <v>26.446666666666669</v>
      </c>
      <c r="ER95" s="25">
        <f>MIN(IF(C95="Yes",AQ95+EI95,0), 100)</f>
        <v>20.89</v>
      </c>
      <c r="ES95" s="26">
        <f>EJ95*EN95+EK95*EP95+EL95*EQ95+EM95*ER95</f>
        <v>29.624000000000002</v>
      </c>
      <c r="ET95" s="26">
        <f>EJ95*EO95+EK95*EP95+EL95*EQ95+EM95*ER95</f>
        <v>29.624000000000002</v>
      </c>
    </row>
    <row r="96" spans="1:150" customFormat="1" x14ac:dyDescent="0.3">
      <c r="A96">
        <v>1402019097</v>
      </c>
      <c r="B96" t="s">
        <v>105</v>
      </c>
      <c r="C96" s="2" t="s">
        <v>108</v>
      </c>
      <c r="D96" s="6"/>
      <c r="E96" s="6"/>
      <c r="F96" s="7"/>
      <c r="G96" s="7"/>
      <c r="H96" s="6">
        <v>1</v>
      </c>
      <c r="I96" s="6">
        <v>1</v>
      </c>
      <c r="J96" s="7"/>
      <c r="K96" s="7"/>
      <c r="L96" s="6"/>
      <c r="M96" s="8"/>
      <c r="N96" s="7"/>
      <c r="O96" s="7"/>
      <c r="P96" s="6"/>
      <c r="Q96" s="8"/>
      <c r="R96" s="7"/>
      <c r="S96" s="7"/>
      <c r="T96" s="6"/>
      <c r="U96" s="16"/>
      <c r="V96" s="7"/>
      <c r="W96" s="7"/>
      <c r="X96" s="6"/>
      <c r="Y96" s="6"/>
      <c r="Z96" s="7"/>
      <c r="AA96" s="7"/>
      <c r="AB96" s="6"/>
      <c r="AC96" s="6"/>
      <c r="AD96" s="7"/>
      <c r="AE96" s="8"/>
      <c r="AF96" s="10">
        <v>14</v>
      </c>
      <c r="AG96" s="10">
        <v>10</v>
      </c>
      <c r="AH96" s="10">
        <f>COUNT(D96:AE96)</f>
        <v>2</v>
      </c>
      <c r="AI96" s="22">
        <f>IF(C96="Yes",(AF96-AH96+(CZ96-50)/AG96)/AF96,0)</f>
        <v>0.87857142857142867</v>
      </c>
      <c r="AJ96" s="11">
        <f>SUM(D96:AE96)</f>
        <v>2</v>
      </c>
      <c r="AK96" s="10">
        <f>MAX(AJ96-AL96-AM96,0)*-1</f>
        <v>0</v>
      </c>
      <c r="AL96" s="10">
        <v>10</v>
      </c>
      <c r="AM96" s="10">
        <v>3</v>
      </c>
      <c r="AN96" s="7">
        <f>AJ96+AK96+AO96</f>
        <v>2</v>
      </c>
      <c r="AO96" s="6"/>
      <c r="AP96" s="3">
        <v>0.5</v>
      </c>
      <c r="AQ96" s="15">
        <f>MIN(AN96,AL96)*AP96</f>
        <v>1</v>
      </c>
      <c r="AR96" s="6">
        <v>0</v>
      </c>
      <c r="AS96" s="6">
        <v>0</v>
      </c>
      <c r="AT96" s="6">
        <v>7</v>
      </c>
      <c r="AU96" s="6">
        <v>0</v>
      </c>
      <c r="AV96" s="7"/>
      <c r="AW96" s="7">
        <v>0</v>
      </c>
      <c r="AX96" s="7"/>
      <c r="AY96" s="7">
        <v>-5</v>
      </c>
      <c r="AZ96" s="6"/>
      <c r="BA96" s="6">
        <v>0</v>
      </c>
      <c r="BB96" s="6"/>
      <c r="BC96" s="6">
        <v>-5</v>
      </c>
      <c r="BD96" s="7"/>
      <c r="BE96" s="7">
        <f>IF(DO96&gt;=70, 5, 0)</f>
        <v>0</v>
      </c>
      <c r="BF96" s="7"/>
      <c r="BG96" s="7"/>
      <c r="BH96" s="7">
        <v>0</v>
      </c>
      <c r="BI96" s="6"/>
      <c r="BJ96" s="6">
        <f>IF(EB96&gt;=70, 6, 0)</f>
        <v>0</v>
      </c>
      <c r="BK96" s="6">
        <v>0</v>
      </c>
      <c r="BL96" s="7">
        <v>0</v>
      </c>
      <c r="BM96" s="7">
        <v>-5</v>
      </c>
      <c r="BN96" s="7">
        <v>0</v>
      </c>
      <c r="BO96" s="6"/>
      <c r="BP96" s="6">
        <f>IF(EE96&gt;=70, 6, 0)</f>
        <v>0</v>
      </c>
      <c r="BQ96" s="6">
        <v>0</v>
      </c>
      <c r="BR96" s="7"/>
      <c r="BS96" s="7">
        <v>0</v>
      </c>
      <c r="BT96" s="7">
        <v>0</v>
      </c>
      <c r="BU96" s="6">
        <v>5</v>
      </c>
      <c r="BV96" s="6">
        <v>0</v>
      </c>
      <c r="BW96" s="6">
        <f>IF(DR96&gt;=70, 5, 0)</f>
        <v>0</v>
      </c>
      <c r="BX96" s="6">
        <v>0</v>
      </c>
      <c r="BY96" s="6"/>
      <c r="BZ96" s="6">
        <v>0</v>
      </c>
      <c r="CA96" s="7">
        <v>0</v>
      </c>
      <c r="CB96" s="7">
        <v>0</v>
      </c>
      <c r="CC96" s="7">
        <v>0</v>
      </c>
      <c r="CD96" s="6">
        <v>0</v>
      </c>
      <c r="CE96" s="6">
        <f>IF(DU96&gt;=70, 5, 0)</f>
        <v>0</v>
      </c>
      <c r="CF96" s="6">
        <v>6</v>
      </c>
      <c r="CG96" s="6">
        <v>0</v>
      </c>
      <c r="CH96" s="6"/>
      <c r="CI96" s="6">
        <v>0</v>
      </c>
      <c r="CJ96" s="7"/>
      <c r="CK96" s="7"/>
      <c r="CL96" s="7"/>
      <c r="CM96" s="6"/>
      <c r="CN96" s="6">
        <f>IF(DX96&gt;=70, 5, 0)</f>
        <v>0</v>
      </c>
      <c r="CO96" s="6"/>
      <c r="CP96" s="6"/>
      <c r="CQ96" s="6"/>
      <c r="CR96" s="7"/>
      <c r="CS96" s="7">
        <f>IF(EH96&gt;=70, 6, 0)</f>
        <v>0</v>
      </c>
      <c r="CT96" s="7"/>
      <c r="CU96" s="6"/>
      <c r="CV96" s="7"/>
      <c r="CW96" s="6"/>
      <c r="CX96" s="10">
        <f>SUM(AR96:CW96)</f>
        <v>3</v>
      </c>
      <c r="CY96" s="10">
        <v>50</v>
      </c>
      <c r="CZ96" s="17">
        <f>CX96+CY96</f>
        <v>53</v>
      </c>
      <c r="DA96" s="1">
        <v>82.86</v>
      </c>
      <c r="DB96" s="18">
        <v>0</v>
      </c>
      <c r="DC96" s="18">
        <v>0</v>
      </c>
      <c r="DD96" s="30">
        <f>AVERAGE(DB96:DC96)</f>
        <v>0</v>
      </c>
      <c r="DE96" s="1">
        <v>0</v>
      </c>
      <c r="DF96" s="30">
        <v>60</v>
      </c>
      <c r="DG96" s="1">
        <v>0</v>
      </c>
      <c r="DH96" s="30">
        <v>0</v>
      </c>
      <c r="DI96" s="18">
        <v>0</v>
      </c>
      <c r="DJ96" s="18">
        <v>0</v>
      </c>
      <c r="DK96" s="1"/>
      <c r="DL96" s="15">
        <f>AVERAGE(DA96,DD96:DH96,DK96)</f>
        <v>23.810000000000002</v>
      </c>
      <c r="DM96" s="1">
        <v>26.67</v>
      </c>
      <c r="DN96" s="1">
        <v>20</v>
      </c>
      <c r="DO96" s="1">
        <f>MAX(DM96:DN96)</f>
        <v>26.67</v>
      </c>
      <c r="DP96" s="30">
        <v>38.89</v>
      </c>
      <c r="DQ96" s="30">
        <v>0</v>
      </c>
      <c r="DR96" s="30">
        <f>MAX(DP96:DQ96)</f>
        <v>38.89</v>
      </c>
      <c r="DS96" s="1">
        <v>38.89</v>
      </c>
      <c r="DT96" s="1">
        <v>0</v>
      </c>
      <c r="DU96" s="1">
        <f>MAX(DS96:DT96)</f>
        <v>38.89</v>
      </c>
      <c r="DV96" s="30">
        <v>0</v>
      </c>
      <c r="DW96" s="30">
        <v>0</v>
      </c>
      <c r="DX96" s="30"/>
      <c r="DY96" s="15">
        <f>AVERAGE(DO96,DR96,DU96,DX96)</f>
        <v>34.81666666666667</v>
      </c>
      <c r="DZ96" s="1">
        <v>0</v>
      </c>
      <c r="EA96" s="1">
        <v>0</v>
      </c>
      <c r="EB96" s="1">
        <f>MIN(MAX(DZ96:EA96)+0.2*EH96, 100)</f>
        <v>0</v>
      </c>
      <c r="EC96" s="30">
        <v>18.75</v>
      </c>
      <c r="ED96" s="30">
        <v>0</v>
      </c>
      <c r="EE96" s="30">
        <f>MIN(MAX(EC96:ED96)+0.15*EH96, 100)</f>
        <v>18.75</v>
      </c>
      <c r="EF96" s="1">
        <v>0</v>
      </c>
      <c r="EG96" s="1">
        <v>0</v>
      </c>
      <c r="EH96" s="1">
        <f>MAX(EF96:EG96)</f>
        <v>0</v>
      </c>
      <c r="EI96" s="15">
        <f>AVERAGE(EB96,EE96,EH96)</f>
        <v>6.25</v>
      </c>
      <c r="EJ96" s="3">
        <v>0.25</v>
      </c>
      <c r="EK96" s="3">
        <v>0.2</v>
      </c>
      <c r="EL96" s="3">
        <v>0.25</v>
      </c>
      <c r="EM96" s="3">
        <v>0.3</v>
      </c>
      <c r="EN96" s="25">
        <f>MIN(IF(C96="Yes",AQ96+CZ96,0),100)</f>
        <v>54</v>
      </c>
      <c r="EO96" s="25">
        <f>IF(ES96&lt;0,EN96+ES96*-4,EN96)</f>
        <v>54</v>
      </c>
      <c r="EP96" s="25">
        <f>MIN(IF(C96="Yes",AQ96+DL96,0), 100)</f>
        <v>24.810000000000002</v>
      </c>
      <c r="EQ96" s="25">
        <f>MIN(IF(C96="Yes",AQ96+DY96,0),100)</f>
        <v>35.81666666666667</v>
      </c>
      <c r="ER96" s="25">
        <f>MIN(IF(C96="Yes",AQ96+EI96,0), 100)</f>
        <v>7.25</v>
      </c>
      <c r="ES96" s="26">
        <f>EJ96*EN96+EK96*EP96+EL96*EQ96+EM96*ER96</f>
        <v>29.59116666666667</v>
      </c>
      <c r="ET96" s="26">
        <f>EJ96*EO96+EK96*EP96+EL96*EQ96+EM96*ER96</f>
        <v>29.59116666666667</v>
      </c>
    </row>
    <row r="97" spans="1:150" customFormat="1" x14ac:dyDescent="0.3">
      <c r="A97">
        <v>1402019062</v>
      </c>
      <c r="B97" t="s">
        <v>106</v>
      </c>
      <c r="C97" s="2" t="s">
        <v>108</v>
      </c>
      <c r="D97" s="6">
        <v>1</v>
      </c>
      <c r="E97" s="6"/>
      <c r="F97" s="7">
        <v>1</v>
      </c>
      <c r="G97" s="7"/>
      <c r="H97" s="6"/>
      <c r="I97" s="6"/>
      <c r="J97" s="7"/>
      <c r="K97" s="7"/>
      <c r="L97" s="6"/>
      <c r="M97" s="8"/>
      <c r="N97" s="7"/>
      <c r="O97" s="7"/>
      <c r="P97" s="6">
        <v>1</v>
      </c>
      <c r="Q97" s="8"/>
      <c r="R97" s="7">
        <v>0</v>
      </c>
      <c r="S97" s="7">
        <v>1</v>
      </c>
      <c r="T97" s="6"/>
      <c r="U97" s="16"/>
      <c r="V97" s="7"/>
      <c r="W97" s="7"/>
      <c r="X97" s="6"/>
      <c r="Y97" s="6"/>
      <c r="Z97" s="7"/>
      <c r="AA97" s="7"/>
      <c r="AB97" s="6"/>
      <c r="AC97" s="6"/>
      <c r="AD97" s="7"/>
      <c r="AE97" s="8"/>
      <c r="AF97" s="10">
        <v>14</v>
      </c>
      <c r="AG97" s="10">
        <v>10</v>
      </c>
      <c r="AH97" s="10">
        <f>COUNT(D97:AE97)</f>
        <v>5</v>
      </c>
      <c r="AI97" s="22">
        <f>IF(C97="Yes",(AF97-AH97+(CZ97-50)/AG97)/AF97,0)</f>
        <v>0.73571428571428577</v>
      </c>
      <c r="AJ97" s="11">
        <f>SUM(D97:AE97)</f>
        <v>4</v>
      </c>
      <c r="AK97" s="10">
        <f>MAX(AJ97-AL97-AM97,0)*-1</f>
        <v>0</v>
      </c>
      <c r="AL97" s="10">
        <v>10</v>
      </c>
      <c r="AM97" s="10">
        <v>3</v>
      </c>
      <c r="AN97" s="7">
        <f>AJ97+AK97+AO97</f>
        <v>4</v>
      </c>
      <c r="AO97" s="6"/>
      <c r="AP97" s="3">
        <v>0.5</v>
      </c>
      <c r="AQ97" s="15">
        <f>MIN(AN97,AL97)*AP97</f>
        <v>2</v>
      </c>
      <c r="AR97" s="6">
        <v>0</v>
      </c>
      <c r="AS97" s="6">
        <v>0</v>
      </c>
      <c r="AT97" s="6">
        <v>2</v>
      </c>
      <c r="AU97" s="6">
        <v>0</v>
      </c>
      <c r="AV97" s="7"/>
      <c r="AW97" s="7">
        <v>0</v>
      </c>
      <c r="AX97" s="7"/>
      <c r="AY97" s="7">
        <v>0</v>
      </c>
      <c r="AZ97" s="6"/>
      <c r="BA97" s="6">
        <v>0</v>
      </c>
      <c r="BB97" s="6"/>
      <c r="BC97" s="6">
        <v>0</v>
      </c>
      <c r="BD97" s="7"/>
      <c r="BE97" s="7">
        <f>IF(DO97&gt;=70, 5, 0)</f>
        <v>0</v>
      </c>
      <c r="BF97" s="7"/>
      <c r="BG97" s="7"/>
      <c r="BH97" s="7">
        <v>0</v>
      </c>
      <c r="BI97" s="6"/>
      <c r="BJ97" s="6">
        <f>IF(EB97&gt;=70, 6, 0)</f>
        <v>0</v>
      </c>
      <c r="BK97" s="6">
        <v>0</v>
      </c>
      <c r="BL97" s="7">
        <v>0</v>
      </c>
      <c r="BM97" s="7">
        <v>0</v>
      </c>
      <c r="BN97" s="7">
        <v>0</v>
      </c>
      <c r="BO97" s="6"/>
      <c r="BP97" s="6">
        <f>IF(EE97&gt;=70, 6, 0)</f>
        <v>0</v>
      </c>
      <c r="BQ97" s="6">
        <v>0</v>
      </c>
      <c r="BR97" s="7"/>
      <c r="BS97" s="7">
        <v>0</v>
      </c>
      <c r="BT97" s="7">
        <v>0</v>
      </c>
      <c r="BU97" s="6">
        <v>5</v>
      </c>
      <c r="BV97" s="6">
        <v>0</v>
      </c>
      <c r="BW97" s="6">
        <f>IF(DR97&gt;=70, 5, 0)</f>
        <v>0</v>
      </c>
      <c r="BX97" s="6">
        <v>0</v>
      </c>
      <c r="BY97" s="6"/>
      <c r="BZ97" s="6">
        <v>0</v>
      </c>
      <c r="CA97" s="7">
        <v>0</v>
      </c>
      <c r="CB97" s="7">
        <v>0</v>
      </c>
      <c r="CC97" s="7">
        <v>0</v>
      </c>
      <c r="CD97" s="6">
        <v>0</v>
      </c>
      <c r="CE97" s="6">
        <f>IF(DU97&gt;=70, 5, 0)</f>
        <v>0</v>
      </c>
      <c r="CF97" s="6">
        <v>6</v>
      </c>
      <c r="CG97" s="6">
        <v>0</v>
      </c>
      <c r="CH97" s="6"/>
      <c r="CI97" s="6">
        <v>0</v>
      </c>
      <c r="CJ97" s="7"/>
      <c r="CK97" s="7"/>
      <c r="CL97" s="7"/>
      <c r="CM97" s="6"/>
      <c r="CN97" s="6">
        <f>IF(DX97&gt;=70, 5, 0)</f>
        <v>0</v>
      </c>
      <c r="CO97" s="6"/>
      <c r="CP97" s="6"/>
      <c r="CQ97" s="6"/>
      <c r="CR97" s="7"/>
      <c r="CS97" s="7">
        <f>IF(EH97&gt;=70, 6, 0)</f>
        <v>0</v>
      </c>
      <c r="CT97" s="7"/>
      <c r="CU97" s="6"/>
      <c r="CV97" s="7"/>
      <c r="CW97" s="6"/>
      <c r="CX97" s="10">
        <f>SUM(AR97:CW97)</f>
        <v>13</v>
      </c>
      <c r="CY97" s="10">
        <v>50</v>
      </c>
      <c r="CZ97" s="17">
        <f>CX97+CY97</f>
        <v>63</v>
      </c>
      <c r="DA97" s="1">
        <v>60</v>
      </c>
      <c r="DB97" s="18">
        <v>25</v>
      </c>
      <c r="DC97" s="18">
        <v>50</v>
      </c>
      <c r="DD97" s="30">
        <f>AVERAGE(DB97:DC97)</f>
        <v>37.5</v>
      </c>
      <c r="DE97" s="1">
        <v>0</v>
      </c>
      <c r="DF97" s="30">
        <v>70</v>
      </c>
      <c r="DG97" s="1">
        <v>0</v>
      </c>
      <c r="DH97" s="30">
        <v>0</v>
      </c>
      <c r="DI97" s="18">
        <v>0</v>
      </c>
      <c r="DJ97" s="18">
        <v>0</v>
      </c>
      <c r="DK97" s="1"/>
      <c r="DL97" s="15">
        <f>AVERAGE(DA97,DD97:DH97,DK97)</f>
        <v>27.916666666666668</v>
      </c>
      <c r="DM97" s="1">
        <v>40</v>
      </c>
      <c r="DN97" s="1">
        <v>20</v>
      </c>
      <c r="DO97" s="1">
        <f>MAX(DM97:DN97)</f>
        <v>40</v>
      </c>
      <c r="DP97" s="30">
        <v>11.11</v>
      </c>
      <c r="DQ97" s="30">
        <v>0</v>
      </c>
      <c r="DR97" s="30">
        <f>MAX(DP97:DQ97)</f>
        <v>11.11</v>
      </c>
      <c r="DS97" s="1">
        <v>11.11</v>
      </c>
      <c r="DT97" s="1">
        <v>0</v>
      </c>
      <c r="DU97" s="1">
        <f>MAX(DS97:DT97)</f>
        <v>11.11</v>
      </c>
      <c r="DV97" s="30">
        <v>0</v>
      </c>
      <c r="DW97" s="30">
        <v>0</v>
      </c>
      <c r="DX97" s="30"/>
      <c r="DY97" s="15">
        <f>AVERAGE(DO97,DR97,DU97,DX97)</f>
        <v>20.74</v>
      </c>
      <c r="DZ97" s="1">
        <v>0</v>
      </c>
      <c r="EA97" s="1">
        <v>0</v>
      </c>
      <c r="EB97" s="1">
        <f>MIN(MAX(DZ97:EA97)+0.2*EH97, 100)</f>
        <v>0</v>
      </c>
      <c r="EC97" s="30">
        <v>8.33</v>
      </c>
      <c r="ED97" s="30">
        <v>0</v>
      </c>
      <c r="EE97" s="30">
        <f>MIN(MAX(EC97:ED97)+0.15*EH97, 100)</f>
        <v>8.33</v>
      </c>
      <c r="EF97" s="1">
        <v>0</v>
      </c>
      <c r="EG97" s="1">
        <v>0</v>
      </c>
      <c r="EH97" s="1">
        <f>MAX(EF97:EG97)</f>
        <v>0</v>
      </c>
      <c r="EI97" s="15">
        <f>AVERAGE(EB97,EE97,EH97)</f>
        <v>2.7766666666666668</v>
      </c>
      <c r="EJ97" s="3">
        <v>0.25</v>
      </c>
      <c r="EK97" s="3">
        <v>0.2</v>
      </c>
      <c r="EL97" s="3">
        <v>0.25</v>
      </c>
      <c r="EM97" s="3">
        <v>0.3</v>
      </c>
      <c r="EN97" s="25">
        <f>MIN(IF(C97="Yes",AQ97+CZ97,0),100)</f>
        <v>65</v>
      </c>
      <c r="EO97" s="25">
        <f>IF(ES97&lt;0,EN97+ES97*-4,EN97)</f>
        <v>65</v>
      </c>
      <c r="EP97" s="25">
        <f>MIN(IF(C97="Yes",AQ97+DL97,0), 100)</f>
        <v>29.916666666666668</v>
      </c>
      <c r="EQ97" s="25">
        <f>MIN(IF(C97="Yes",AQ97+DY97,0),100)</f>
        <v>22.74</v>
      </c>
      <c r="ER97" s="25">
        <f>MIN(IF(C97="Yes",AQ97+EI97,0), 100)</f>
        <v>4.7766666666666673</v>
      </c>
      <c r="ES97" s="26">
        <f>EJ97*EN97+EK97*EP97+EL97*EQ97+EM97*ER97</f>
        <v>29.351333333333333</v>
      </c>
      <c r="ET97" s="26">
        <f>EJ97*EO97+EK97*EP97+EL97*EQ97+EM97*ER97</f>
        <v>29.351333333333333</v>
      </c>
    </row>
    <row r="98" spans="1:150" customFormat="1" x14ac:dyDescent="0.3">
      <c r="A98">
        <v>1402018047</v>
      </c>
      <c r="B98" t="s">
        <v>107</v>
      </c>
      <c r="C98" s="2" t="s">
        <v>108</v>
      </c>
      <c r="D98" s="6"/>
      <c r="E98" s="6"/>
      <c r="F98" s="7"/>
      <c r="G98" s="7"/>
      <c r="H98" s="6">
        <v>1</v>
      </c>
      <c r="I98" s="6">
        <v>1</v>
      </c>
      <c r="J98" s="7">
        <v>0</v>
      </c>
      <c r="K98" s="7"/>
      <c r="L98" s="6"/>
      <c r="M98" s="8"/>
      <c r="N98" s="7"/>
      <c r="O98" s="7"/>
      <c r="P98" s="6"/>
      <c r="Q98" s="8"/>
      <c r="R98" s="7">
        <v>1</v>
      </c>
      <c r="S98" s="7"/>
      <c r="T98" s="6"/>
      <c r="U98" s="6"/>
      <c r="V98" s="7"/>
      <c r="W98" s="7"/>
      <c r="X98" s="6"/>
      <c r="Y98" s="6"/>
      <c r="Z98" s="7"/>
      <c r="AA98" s="7"/>
      <c r="AB98" s="6"/>
      <c r="AC98" s="6"/>
      <c r="AD98" s="7"/>
      <c r="AE98" s="8"/>
      <c r="AF98" s="10">
        <v>14</v>
      </c>
      <c r="AG98" s="10">
        <v>10</v>
      </c>
      <c r="AH98" s="10">
        <f>COUNT(D98:AE98)</f>
        <v>4</v>
      </c>
      <c r="AI98" s="22">
        <f>IF(C98="Yes",(AF98-AH98+(CZ98-50)/AG98)/AF98,0)</f>
        <v>0.7857142857142857</v>
      </c>
      <c r="AJ98" s="11">
        <f>SUM(D98:AE98)</f>
        <v>3</v>
      </c>
      <c r="AK98" s="10">
        <f>MAX(AJ98-AL98-AM98,0)*-1</f>
        <v>0</v>
      </c>
      <c r="AL98" s="10">
        <v>10</v>
      </c>
      <c r="AM98" s="10">
        <v>3</v>
      </c>
      <c r="AN98" s="7">
        <f>AJ98+AK98+AO98</f>
        <v>3</v>
      </c>
      <c r="AO98" s="6"/>
      <c r="AP98" s="3">
        <v>0.5</v>
      </c>
      <c r="AQ98" s="15">
        <f>MIN(AN98,AL98)*AP98</f>
        <v>1.5</v>
      </c>
      <c r="AR98" s="6">
        <v>0</v>
      </c>
      <c r="AS98" s="6">
        <v>0</v>
      </c>
      <c r="AT98" s="6">
        <v>1</v>
      </c>
      <c r="AU98" s="6">
        <v>0</v>
      </c>
      <c r="AV98" s="7"/>
      <c r="AW98" s="7">
        <v>0</v>
      </c>
      <c r="AX98" s="7"/>
      <c r="AY98" s="7">
        <v>0</v>
      </c>
      <c r="AZ98" s="6"/>
      <c r="BA98" s="6">
        <v>3</v>
      </c>
      <c r="BB98" s="6"/>
      <c r="BC98" s="6">
        <v>0</v>
      </c>
      <c r="BD98" s="7"/>
      <c r="BE98" s="7">
        <f>IF(DO98&gt;=70, 5, 0)</f>
        <v>0</v>
      </c>
      <c r="BF98" s="7"/>
      <c r="BG98" s="7"/>
      <c r="BH98" s="7">
        <v>0</v>
      </c>
      <c r="BI98" s="6"/>
      <c r="BJ98" s="6">
        <f>IF(EB98&gt;=70, 6, 0)</f>
        <v>0</v>
      </c>
      <c r="BK98" s="6">
        <v>-5</v>
      </c>
      <c r="BL98" s="7">
        <v>0</v>
      </c>
      <c r="BM98" s="7">
        <v>-5</v>
      </c>
      <c r="BN98" s="7">
        <v>0</v>
      </c>
      <c r="BO98" s="6"/>
      <c r="BP98" s="6">
        <f>IF(EE98&gt;=70, 6, 0)</f>
        <v>0</v>
      </c>
      <c r="BQ98" s="6">
        <v>-5</v>
      </c>
      <c r="BR98" s="7"/>
      <c r="BS98" s="7">
        <v>0</v>
      </c>
      <c r="BT98" s="7">
        <v>0</v>
      </c>
      <c r="BU98" s="6"/>
      <c r="BV98" s="6">
        <v>0</v>
      </c>
      <c r="BW98" s="6">
        <f>IF(DR98&gt;=70, 5, 0)</f>
        <v>0</v>
      </c>
      <c r="BX98" s="6">
        <v>0</v>
      </c>
      <c r="BY98" s="6"/>
      <c r="BZ98" s="6">
        <v>0</v>
      </c>
      <c r="CA98" s="7">
        <v>0</v>
      </c>
      <c r="CB98" s="7">
        <v>-5</v>
      </c>
      <c r="CC98" s="7">
        <v>0</v>
      </c>
      <c r="CD98" s="6">
        <v>0</v>
      </c>
      <c r="CE98" s="6">
        <f>IF(DU98&gt;=70, 5, 0)</f>
        <v>0</v>
      </c>
      <c r="CF98" s="6">
        <v>6</v>
      </c>
      <c r="CG98" s="6">
        <v>0</v>
      </c>
      <c r="CH98" s="6"/>
      <c r="CI98" s="6">
        <v>0</v>
      </c>
      <c r="CJ98" s="7"/>
      <c r="CK98" s="7"/>
      <c r="CL98" s="7"/>
      <c r="CM98" s="6"/>
      <c r="CN98" s="6">
        <f>IF(DX98&gt;=70, 5, 0)</f>
        <v>0</v>
      </c>
      <c r="CO98" s="6"/>
      <c r="CP98" s="6"/>
      <c r="CQ98" s="6"/>
      <c r="CR98" s="7"/>
      <c r="CS98" s="7">
        <f>IF(EH98&gt;=70, 6, 0)</f>
        <v>0</v>
      </c>
      <c r="CT98" s="7"/>
      <c r="CU98" s="6">
        <v>20</v>
      </c>
      <c r="CV98" s="7"/>
      <c r="CW98" s="6"/>
      <c r="CX98" s="10">
        <f>SUM(AR98:CW98)</f>
        <v>10</v>
      </c>
      <c r="CY98" s="10">
        <v>50</v>
      </c>
      <c r="CZ98" s="17">
        <f>CX98+CY98</f>
        <v>60</v>
      </c>
      <c r="DA98" s="1">
        <v>40</v>
      </c>
      <c r="DB98" s="18">
        <v>50</v>
      </c>
      <c r="DC98" s="18">
        <v>100</v>
      </c>
      <c r="DD98" s="30">
        <f>AVERAGE(DB98:DC98)</f>
        <v>75</v>
      </c>
      <c r="DE98" s="1">
        <v>0</v>
      </c>
      <c r="DF98" s="30">
        <v>85</v>
      </c>
      <c r="DG98" s="1">
        <v>0</v>
      </c>
      <c r="DH98" s="30">
        <v>0</v>
      </c>
      <c r="DI98" s="18">
        <v>0</v>
      </c>
      <c r="DJ98" s="18">
        <v>0</v>
      </c>
      <c r="DK98" s="1"/>
      <c r="DL98" s="15">
        <f>AVERAGE(DA98,DD98:DH98,DK98)</f>
        <v>33.333333333333336</v>
      </c>
      <c r="DM98" s="1">
        <v>13.33</v>
      </c>
      <c r="DN98" s="1">
        <v>0</v>
      </c>
      <c r="DO98" s="1">
        <f>MAX(DM98:DN98)</f>
        <v>13.33</v>
      </c>
      <c r="DP98" s="30">
        <v>22.22</v>
      </c>
      <c r="DQ98" s="30">
        <v>0</v>
      </c>
      <c r="DR98" s="30">
        <f>MAX(DP98:DQ98)</f>
        <v>22.22</v>
      </c>
      <c r="DS98" s="1">
        <v>22.22</v>
      </c>
      <c r="DT98" s="1">
        <v>0</v>
      </c>
      <c r="DU98" s="1">
        <f>MAX(DS98:DT98)</f>
        <v>22.22</v>
      </c>
      <c r="DV98" s="30">
        <v>0</v>
      </c>
      <c r="DW98" s="30">
        <v>0</v>
      </c>
      <c r="DX98" s="30"/>
      <c r="DY98" s="15">
        <f>AVERAGE(DO98,DR98,DU98,DX98)</f>
        <v>19.256666666666664</v>
      </c>
      <c r="DZ98" s="1">
        <v>0</v>
      </c>
      <c r="EA98" s="1">
        <v>0</v>
      </c>
      <c r="EB98" s="1">
        <f>MIN(MAX(DZ98:EA98)+0.2*EH98, 100)</f>
        <v>0</v>
      </c>
      <c r="EC98" s="30">
        <v>8.33</v>
      </c>
      <c r="ED98" s="30">
        <v>0</v>
      </c>
      <c r="EE98" s="30">
        <f>MIN(MAX(EC98:ED98)+0.15*EH98, 100)</f>
        <v>8.33</v>
      </c>
      <c r="EF98" s="1">
        <v>0</v>
      </c>
      <c r="EG98" s="1">
        <v>0</v>
      </c>
      <c r="EH98" s="1">
        <f>MAX(EF98:EG98)</f>
        <v>0</v>
      </c>
      <c r="EI98" s="15">
        <f>AVERAGE(EB98,EE98,EH98)</f>
        <v>2.7766666666666668</v>
      </c>
      <c r="EJ98" s="3">
        <v>0.25</v>
      </c>
      <c r="EK98" s="3">
        <v>0.2</v>
      </c>
      <c r="EL98" s="3">
        <v>0.25</v>
      </c>
      <c r="EM98" s="3">
        <v>0.3</v>
      </c>
      <c r="EN98" s="25">
        <f>MIN(IF(C98="Yes",AQ98+CZ98,0),100)</f>
        <v>61.5</v>
      </c>
      <c r="EO98" s="25">
        <f>IF(ES98&lt;0,EN98+ES98*-4,EN98)</f>
        <v>61.5</v>
      </c>
      <c r="EP98" s="25">
        <f>MIN(IF(C98="Yes",AQ98+DL98,0), 100)</f>
        <v>34.833333333333336</v>
      </c>
      <c r="EQ98" s="25">
        <f>MIN(IF(C98="Yes",AQ98+DY98,0),100)</f>
        <v>20.756666666666664</v>
      </c>
      <c r="ER98" s="25">
        <f>MIN(IF(C98="Yes",AQ98+EI98,0), 100)</f>
        <v>4.2766666666666673</v>
      </c>
      <c r="ES98" s="26">
        <f>EJ98*EN98+EK98*EP98+EL98*EQ98+EM98*ER98</f>
        <v>28.813833333333335</v>
      </c>
      <c r="ET98" s="26">
        <f>EJ98*EO98+EK98*EP98+EL98*EQ98+EM98*ER98</f>
        <v>28.813833333333335</v>
      </c>
    </row>
    <row r="99" spans="1:150" customFormat="1" x14ac:dyDescent="0.3">
      <c r="A99">
        <v>1402019032</v>
      </c>
      <c r="B99" t="s">
        <v>105</v>
      </c>
      <c r="C99" s="2" t="s">
        <v>108</v>
      </c>
      <c r="D99" s="6"/>
      <c r="E99" s="6"/>
      <c r="F99" s="7">
        <v>1</v>
      </c>
      <c r="G99" s="7">
        <v>1</v>
      </c>
      <c r="H99" s="6"/>
      <c r="I99" s="6"/>
      <c r="J99" s="7"/>
      <c r="K99" s="7">
        <v>1</v>
      </c>
      <c r="L99" s="6"/>
      <c r="M99" s="8"/>
      <c r="N99" s="7"/>
      <c r="O99" s="7"/>
      <c r="P99" s="6"/>
      <c r="Q99" s="8"/>
      <c r="R99" s="7"/>
      <c r="S99" s="7"/>
      <c r="T99" s="6"/>
      <c r="U99" s="6"/>
      <c r="V99" s="7"/>
      <c r="W99" s="7"/>
      <c r="X99" s="6"/>
      <c r="Y99" s="6"/>
      <c r="Z99" s="7"/>
      <c r="AA99" s="7"/>
      <c r="AB99" s="6"/>
      <c r="AC99" s="6"/>
      <c r="AD99" s="7"/>
      <c r="AE99" s="8"/>
      <c r="AF99" s="10">
        <v>14</v>
      </c>
      <c r="AG99" s="10">
        <v>10</v>
      </c>
      <c r="AH99" s="10">
        <f>COUNT(D99:AE99)</f>
        <v>3</v>
      </c>
      <c r="AI99" s="22">
        <f>IF(C99="Yes",(AF99-AH99+(CZ99-50)/AG99)/AF99,0)</f>
        <v>0.73571428571428577</v>
      </c>
      <c r="AJ99" s="11">
        <f>SUM(D99:AE99)</f>
        <v>3</v>
      </c>
      <c r="AK99" s="10">
        <f>MAX(AJ99-AL99-AM99,0)*-1</f>
        <v>0</v>
      </c>
      <c r="AL99" s="10">
        <v>10</v>
      </c>
      <c r="AM99" s="10">
        <v>3</v>
      </c>
      <c r="AN99" s="7">
        <f>AJ99+AK99+AO99</f>
        <v>3</v>
      </c>
      <c r="AO99" s="6"/>
      <c r="AP99" s="3">
        <v>0.5</v>
      </c>
      <c r="AQ99" s="15">
        <f>MIN(AN99,AL99)*AP99</f>
        <v>1.5</v>
      </c>
      <c r="AR99" s="6">
        <v>0</v>
      </c>
      <c r="AS99" s="6">
        <v>0</v>
      </c>
      <c r="AT99" s="6">
        <v>2</v>
      </c>
      <c r="AU99" s="6">
        <v>0</v>
      </c>
      <c r="AV99" s="7"/>
      <c r="AW99" s="7">
        <v>0</v>
      </c>
      <c r="AX99" s="7"/>
      <c r="AY99" s="7">
        <v>0</v>
      </c>
      <c r="AZ99" s="6"/>
      <c r="BA99" s="6">
        <v>0</v>
      </c>
      <c r="BB99" s="6"/>
      <c r="BC99" s="6">
        <v>-5</v>
      </c>
      <c r="BD99" s="7"/>
      <c r="BE99" s="7">
        <f>IF(DO99&gt;=70, 5, 0)</f>
        <v>0</v>
      </c>
      <c r="BF99" s="7"/>
      <c r="BG99" s="7"/>
      <c r="BH99" s="7">
        <v>0</v>
      </c>
      <c r="BI99" s="6"/>
      <c r="BJ99" s="6">
        <f>IF(EB99&gt;=70, 6, 0)</f>
        <v>0</v>
      </c>
      <c r="BK99" s="6">
        <v>0</v>
      </c>
      <c r="BL99" s="7">
        <v>0</v>
      </c>
      <c r="BM99" s="7">
        <v>-5</v>
      </c>
      <c r="BN99" s="7">
        <v>0</v>
      </c>
      <c r="BO99" s="6"/>
      <c r="BP99" s="6">
        <f>IF(EE99&gt;=70, 6, 0)</f>
        <v>0</v>
      </c>
      <c r="BQ99" s="6">
        <v>0</v>
      </c>
      <c r="BR99" s="7"/>
      <c r="BS99" s="7">
        <v>0</v>
      </c>
      <c r="BT99" s="7">
        <v>-5</v>
      </c>
      <c r="BU99" s="6"/>
      <c r="BV99" s="6">
        <v>0</v>
      </c>
      <c r="BW99" s="6">
        <f>IF(DR99&gt;=70, 5, 0)</f>
        <v>0</v>
      </c>
      <c r="BX99" s="6">
        <v>0</v>
      </c>
      <c r="BY99" s="6"/>
      <c r="BZ99" s="6">
        <v>0</v>
      </c>
      <c r="CA99" s="7">
        <v>0</v>
      </c>
      <c r="CB99" s="7">
        <v>0</v>
      </c>
      <c r="CC99" s="7">
        <v>0</v>
      </c>
      <c r="CD99" s="6">
        <v>0</v>
      </c>
      <c r="CE99" s="6">
        <f>IF(DU99&gt;=70, 5, 0)</f>
        <v>0</v>
      </c>
      <c r="CF99" s="6">
        <v>6</v>
      </c>
      <c r="CG99" s="6">
        <v>0</v>
      </c>
      <c r="CH99" s="6"/>
      <c r="CI99" s="6">
        <v>0</v>
      </c>
      <c r="CJ99" s="7"/>
      <c r="CK99" s="7"/>
      <c r="CL99" s="7"/>
      <c r="CM99" s="6"/>
      <c r="CN99" s="6">
        <f>IF(DX99&gt;=70, 5, 0)</f>
        <v>0</v>
      </c>
      <c r="CO99" s="6"/>
      <c r="CP99" s="6"/>
      <c r="CQ99" s="6"/>
      <c r="CR99" s="7"/>
      <c r="CS99" s="7">
        <f>IF(EH99&gt;=70, 6, 0)</f>
        <v>0</v>
      </c>
      <c r="CT99" s="7"/>
      <c r="CU99" s="6"/>
      <c r="CV99" s="7"/>
      <c r="CW99" s="6"/>
      <c r="CX99" s="10">
        <f>SUM(AR99:CW99)</f>
        <v>-7</v>
      </c>
      <c r="CY99" s="10">
        <v>50</v>
      </c>
      <c r="CZ99" s="17">
        <f>CX99+CY99</f>
        <v>43</v>
      </c>
      <c r="DA99" s="1">
        <v>42.86</v>
      </c>
      <c r="DB99" s="18">
        <v>100</v>
      </c>
      <c r="DC99" s="18">
        <v>100</v>
      </c>
      <c r="DD99" s="30">
        <f>AVERAGE(DB99:DC99)</f>
        <v>100</v>
      </c>
      <c r="DE99" s="1">
        <v>0</v>
      </c>
      <c r="DF99" s="30">
        <v>25</v>
      </c>
      <c r="DG99" s="1">
        <v>0</v>
      </c>
      <c r="DH99" s="30">
        <v>0</v>
      </c>
      <c r="DI99" s="18">
        <v>0</v>
      </c>
      <c r="DJ99" s="18">
        <v>0</v>
      </c>
      <c r="DK99" s="1"/>
      <c r="DL99" s="15">
        <f>AVERAGE(DA99,DD99:DH99,DK99)</f>
        <v>27.97666666666667</v>
      </c>
      <c r="DM99" s="1">
        <v>40</v>
      </c>
      <c r="DN99" s="1">
        <v>0</v>
      </c>
      <c r="DO99" s="1">
        <f>MAX(DM99:DN99)</f>
        <v>40</v>
      </c>
      <c r="DP99" s="30">
        <v>11.11</v>
      </c>
      <c r="DQ99" s="30">
        <v>0</v>
      </c>
      <c r="DR99" s="30">
        <f>MAX(DP99:DQ99)</f>
        <v>11.11</v>
      </c>
      <c r="DS99" s="1">
        <v>11.11</v>
      </c>
      <c r="DT99" s="1">
        <v>0</v>
      </c>
      <c r="DU99" s="1">
        <f>MAX(DS99:DT99)</f>
        <v>11.11</v>
      </c>
      <c r="DV99" s="30">
        <v>0</v>
      </c>
      <c r="DW99" s="30">
        <v>0</v>
      </c>
      <c r="DX99" s="30"/>
      <c r="DY99" s="15">
        <f>AVERAGE(DO99,DR99,DU99,DX99)</f>
        <v>20.74</v>
      </c>
      <c r="DZ99" s="1">
        <v>6.67</v>
      </c>
      <c r="EA99" s="1">
        <v>0</v>
      </c>
      <c r="EB99" s="1">
        <f>MIN(MAX(DZ99:EA99)+0.2*EH99, 100)</f>
        <v>6.67</v>
      </c>
      <c r="EC99" s="30">
        <v>50</v>
      </c>
      <c r="ED99" s="30">
        <v>0</v>
      </c>
      <c r="EE99" s="30">
        <f>MIN(MAX(EC99:ED99)+0.15*EH99, 100)</f>
        <v>50</v>
      </c>
      <c r="EF99" s="1">
        <v>0</v>
      </c>
      <c r="EG99" s="1">
        <v>0</v>
      </c>
      <c r="EH99" s="1">
        <f>MAX(EF99:EG99)</f>
        <v>0</v>
      </c>
      <c r="EI99" s="15">
        <f>AVERAGE(EB99,EE99,EH99)</f>
        <v>18.89</v>
      </c>
      <c r="EJ99" s="3">
        <v>0.25</v>
      </c>
      <c r="EK99" s="3">
        <v>0.2</v>
      </c>
      <c r="EL99" s="3">
        <v>0.25</v>
      </c>
      <c r="EM99" s="3">
        <v>0.3</v>
      </c>
      <c r="EN99" s="25">
        <f>MIN(IF(C99="Yes",AQ99+CZ99,0),100)</f>
        <v>44.5</v>
      </c>
      <c r="EO99" s="25">
        <f>IF(ES99&lt;0,EN99+ES99*-4,EN99)</f>
        <v>44.5</v>
      </c>
      <c r="EP99" s="25">
        <f>MIN(IF(C99="Yes",AQ99+DL99,0), 100)</f>
        <v>29.47666666666667</v>
      </c>
      <c r="EQ99" s="25">
        <f>MIN(IF(C99="Yes",AQ99+DY99,0),100)</f>
        <v>22.24</v>
      </c>
      <c r="ER99" s="25">
        <f>MIN(IF(C99="Yes",AQ99+EI99,0), 100)</f>
        <v>20.39</v>
      </c>
      <c r="ES99" s="26">
        <f>EJ99*EN99+EK99*EP99+EL99*EQ99+EM99*ER99</f>
        <v>28.697333333333333</v>
      </c>
      <c r="ET99" s="26">
        <f>EJ99*EO99+EK99*EP99+EL99*EQ99+EM99*ER99</f>
        <v>28.697333333333333</v>
      </c>
    </row>
    <row r="100" spans="1:150" customFormat="1" x14ac:dyDescent="0.3">
      <c r="A100">
        <v>1402018064</v>
      </c>
      <c r="B100" t="s">
        <v>107</v>
      </c>
      <c r="C100" s="2" t="s">
        <v>108</v>
      </c>
      <c r="D100" s="6">
        <v>1</v>
      </c>
      <c r="E100" s="6"/>
      <c r="F100" s="7">
        <v>1</v>
      </c>
      <c r="G100" s="7">
        <v>1</v>
      </c>
      <c r="H100" s="6">
        <v>1</v>
      </c>
      <c r="I100" s="6"/>
      <c r="J100" s="7"/>
      <c r="K100" s="7"/>
      <c r="L100" s="6"/>
      <c r="M100" s="8"/>
      <c r="N100" s="7"/>
      <c r="O100" s="7"/>
      <c r="P100" s="6"/>
      <c r="Q100" s="8"/>
      <c r="R100" s="7">
        <v>1</v>
      </c>
      <c r="S100" s="7"/>
      <c r="T100" s="6"/>
      <c r="U100" s="16"/>
      <c r="V100" s="7"/>
      <c r="W100" s="7"/>
      <c r="X100" s="6"/>
      <c r="Y100" s="6"/>
      <c r="Z100" s="7"/>
      <c r="AA100" s="7"/>
      <c r="AB100" s="6"/>
      <c r="AC100" s="6"/>
      <c r="AD100" s="7"/>
      <c r="AE100" s="8"/>
      <c r="AF100" s="10">
        <v>14</v>
      </c>
      <c r="AG100" s="10">
        <v>10</v>
      </c>
      <c r="AH100" s="10">
        <f>COUNT(D100:AE100)</f>
        <v>5</v>
      </c>
      <c r="AI100" s="22">
        <f>IF(C100="Yes",(AF100-AH100+(CZ100-50)/AG100)/AF100,0)</f>
        <v>0.63571428571428579</v>
      </c>
      <c r="AJ100" s="11">
        <f>SUM(D100:AE100)</f>
        <v>5</v>
      </c>
      <c r="AK100" s="10">
        <f>MAX(AJ100-AL100-AM100,0)*-1</f>
        <v>0</v>
      </c>
      <c r="AL100" s="10">
        <v>10</v>
      </c>
      <c r="AM100" s="10">
        <v>3</v>
      </c>
      <c r="AN100" s="7">
        <f>AJ100+AK100+AO100</f>
        <v>5</v>
      </c>
      <c r="AO100" s="6"/>
      <c r="AP100" s="3">
        <v>0.5</v>
      </c>
      <c r="AQ100" s="15">
        <f>MIN(AN100,AL100)*AP100</f>
        <v>2.5</v>
      </c>
      <c r="AR100" s="6">
        <v>0</v>
      </c>
      <c r="AS100" s="6">
        <v>0</v>
      </c>
      <c r="AT100" s="6">
        <v>1</v>
      </c>
      <c r="AU100" s="6">
        <v>0</v>
      </c>
      <c r="AV100" s="7"/>
      <c r="AW100" s="7">
        <v>0</v>
      </c>
      <c r="AX100" s="7"/>
      <c r="AY100" s="7">
        <v>0</v>
      </c>
      <c r="AZ100" s="6"/>
      <c r="BA100" s="6">
        <v>3</v>
      </c>
      <c r="BB100" s="6"/>
      <c r="BC100" s="6">
        <v>0</v>
      </c>
      <c r="BD100" s="7"/>
      <c r="BE100" s="7">
        <f>IF(DO100&gt;=70, 5, 0)</f>
        <v>0</v>
      </c>
      <c r="BF100" s="7"/>
      <c r="BG100" s="7"/>
      <c r="BH100" s="7">
        <v>-5</v>
      </c>
      <c r="BI100" s="6"/>
      <c r="BJ100" s="6">
        <f>IF(EB100&gt;=70, 6, 0)</f>
        <v>0</v>
      </c>
      <c r="BK100" s="6">
        <v>0</v>
      </c>
      <c r="BL100" s="7">
        <v>0</v>
      </c>
      <c r="BM100" s="7">
        <v>-5</v>
      </c>
      <c r="BN100" s="7">
        <v>0</v>
      </c>
      <c r="BO100" s="6"/>
      <c r="BP100" s="6">
        <f>IF(EE100&gt;=70, 6, 0)</f>
        <v>0</v>
      </c>
      <c r="BQ100" s="6">
        <v>0</v>
      </c>
      <c r="BR100" s="7"/>
      <c r="BS100" s="7">
        <v>0</v>
      </c>
      <c r="BT100" s="7">
        <v>0</v>
      </c>
      <c r="BU100" s="6">
        <v>5</v>
      </c>
      <c r="BV100" s="6">
        <v>0</v>
      </c>
      <c r="BW100" s="6">
        <f>IF(DR100&gt;=70, 5, 0)</f>
        <v>0</v>
      </c>
      <c r="BX100" s="6">
        <v>0</v>
      </c>
      <c r="BY100" s="6"/>
      <c r="BZ100" s="6">
        <v>0</v>
      </c>
      <c r="CA100" s="7">
        <v>0</v>
      </c>
      <c r="CB100" s="7">
        <v>0</v>
      </c>
      <c r="CC100" s="7">
        <v>0</v>
      </c>
      <c r="CD100" s="6">
        <v>0</v>
      </c>
      <c r="CE100" s="6">
        <f>IF(DU100&gt;=70, 5, 0)</f>
        <v>0</v>
      </c>
      <c r="CF100" s="6">
        <v>0</v>
      </c>
      <c r="CG100" s="6">
        <v>0</v>
      </c>
      <c r="CH100" s="6"/>
      <c r="CI100" s="6">
        <v>0</v>
      </c>
      <c r="CJ100" s="7"/>
      <c r="CK100" s="7"/>
      <c r="CL100" s="7"/>
      <c r="CM100" s="6"/>
      <c r="CN100" s="6">
        <f>IF(DX100&gt;=70, 5, 0)</f>
        <v>0</v>
      </c>
      <c r="CO100" s="6"/>
      <c r="CP100" s="6"/>
      <c r="CQ100" s="6"/>
      <c r="CR100" s="7"/>
      <c r="CS100" s="7">
        <f>IF(EH100&gt;=70, 6, 0)</f>
        <v>0</v>
      </c>
      <c r="CT100" s="7"/>
      <c r="CU100" s="6"/>
      <c r="CV100" s="7"/>
      <c r="CW100" s="6"/>
      <c r="CX100" s="10">
        <f>SUM(AR100:CW100)</f>
        <v>-1</v>
      </c>
      <c r="CY100" s="10">
        <v>50</v>
      </c>
      <c r="CZ100" s="17">
        <f>CX100+CY100</f>
        <v>49</v>
      </c>
      <c r="DA100" s="1">
        <v>34.29</v>
      </c>
      <c r="DB100" s="18">
        <v>25</v>
      </c>
      <c r="DC100" s="18">
        <v>50</v>
      </c>
      <c r="DD100" s="30">
        <f>AVERAGE(DB100:DC100)</f>
        <v>37.5</v>
      </c>
      <c r="DE100" s="1">
        <v>0</v>
      </c>
      <c r="DF100" s="30">
        <v>90</v>
      </c>
      <c r="DG100" s="1">
        <v>0</v>
      </c>
      <c r="DH100" s="30">
        <v>0</v>
      </c>
      <c r="DI100" s="18">
        <v>0</v>
      </c>
      <c r="DJ100" s="18">
        <v>0</v>
      </c>
      <c r="DK100" s="1"/>
      <c r="DL100" s="15">
        <f>AVERAGE(DA100,DD100:DH100,DK100)</f>
        <v>26.965</v>
      </c>
      <c r="DM100" s="1">
        <v>40</v>
      </c>
      <c r="DN100" s="1">
        <v>0</v>
      </c>
      <c r="DO100" s="1">
        <f>MAX(DM100:DN100)</f>
        <v>40</v>
      </c>
      <c r="DP100" s="30">
        <v>0</v>
      </c>
      <c r="DQ100" s="30">
        <v>0</v>
      </c>
      <c r="DR100" s="30">
        <f>MAX(DP100:DQ100)</f>
        <v>0</v>
      </c>
      <c r="DS100" s="1">
        <v>0</v>
      </c>
      <c r="DT100" s="1">
        <v>0</v>
      </c>
      <c r="DU100" s="1">
        <f>MAX(DS100:DT100)</f>
        <v>0</v>
      </c>
      <c r="DV100" s="30">
        <v>0</v>
      </c>
      <c r="DW100" s="30">
        <v>0</v>
      </c>
      <c r="DX100" s="30"/>
      <c r="DY100" s="15">
        <f>AVERAGE(DO100,DR100,DU100,DX100)</f>
        <v>13.333333333333334</v>
      </c>
      <c r="DZ100" s="1">
        <v>0</v>
      </c>
      <c r="EA100" s="1">
        <v>0</v>
      </c>
      <c r="EB100" s="1">
        <f>MIN(MAX(DZ100:EA100)+0.2*EH100, 100)</f>
        <v>0</v>
      </c>
      <c r="EC100" s="30">
        <v>50</v>
      </c>
      <c r="ED100" s="30">
        <v>0</v>
      </c>
      <c r="EE100" s="30">
        <f>MIN(MAX(EC100:ED100)+0.15*EH100, 100)</f>
        <v>50</v>
      </c>
      <c r="EF100" s="1">
        <v>0</v>
      </c>
      <c r="EG100" s="1">
        <v>0</v>
      </c>
      <c r="EH100" s="1">
        <f>MAX(EF100:EG100)</f>
        <v>0</v>
      </c>
      <c r="EI100" s="15">
        <f>AVERAGE(EB100,EE100,EH100)</f>
        <v>16.666666666666668</v>
      </c>
      <c r="EJ100" s="3">
        <v>0.25</v>
      </c>
      <c r="EK100" s="3">
        <v>0.2</v>
      </c>
      <c r="EL100" s="3">
        <v>0.25</v>
      </c>
      <c r="EM100" s="3">
        <v>0.3</v>
      </c>
      <c r="EN100" s="25">
        <f>MIN(IF(C100="Yes",AQ100+CZ100,0),100)</f>
        <v>51.5</v>
      </c>
      <c r="EO100" s="25">
        <f>IF(ES100&lt;0,EN100+ES100*-4,EN100)</f>
        <v>51.5</v>
      </c>
      <c r="EP100" s="25">
        <f>MIN(IF(C100="Yes",AQ100+DL100,0), 100)</f>
        <v>29.465</v>
      </c>
      <c r="EQ100" s="25">
        <f>MIN(IF(C100="Yes",AQ100+DY100,0),100)</f>
        <v>15.833333333333334</v>
      </c>
      <c r="ER100" s="25">
        <f>MIN(IF(C100="Yes",AQ100+EI100,0), 100)</f>
        <v>19.166666666666668</v>
      </c>
      <c r="ES100" s="26">
        <f>EJ100*EN100+EK100*EP100+EL100*EQ100+EM100*ER100</f>
        <v>28.476333333333333</v>
      </c>
      <c r="ET100" s="26">
        <f>EJ100*EO100+EK100*EP100+EL100*EQ100+EM100*ER100</f>
        <v>28.476333333333333</v>
      </c>
    </row>
    <row r="101" spans="1:150" customFormat="1" x14ac:dyDescent="0.3">
      <c r="A101">
        <v>1402019001</v>
      </c>
      <c r="B101" t="s">
        <v>107</v>
      </c>
      <c r="C101" s="2" t="s">
        <v>108</v>
      </c>
      <c r="D101" s="6"/>
      <c r="E101" s="6">
        <v>1</v>
      </c>
      <c r="F101" s="7">
        <v>1</v>
      </c>
      <c r="G101" s="7"/>
      <c r="H101" s="6"/>
      <c r="I101" s="6">
        <v>1</v>
      </c>
      <c r="J101" s="7">
        <v>1</v>
      </c>
      <c r="K101" s="7"/>
      <c r="L101" s="6"/>
      <c r="M101" s="8"/>
      <c r="N101" s="7"/>
      <c r="O101" s="7"/>
      <c r="P101" s="6"/>
      <c r="Q101" s="8"/>
      <c r="R101" s="7">
        <v>1</v>
      </c>
      <c r="S101" s="7">
        <v>1</v>
      </c>
      <c r="T101" s="6"/>
      <c r="U101" s="6"/>
      <c r="V101" s="7"/>
      <c r="W101" s="7"/>
      <c r="X101" s="6"/>
      <c r="Y101" s="6"/>
      <c r="Z101" s="7"/>
      <c r="AA101" s="7"/>
      <c r="AB101" s="6"/>
      <c r="AC101" s="6"/>
      <c r="AD101" s="7"/>
      <c r="AE101" s="8"/>
      <c r="AF101" s="10">
        <v>14</v>
      </c>
      <c r="AG101" s="10">
        <v>10</v>
      </c>
      <c r="AH101" s="10">
        <f>COUNT(D101:AE101)</f>
        <v>6</v>
      </c>
      <c r="AI101" s="22">
        <f>IF(C101="Yes",(AF101-AH101+(CZ101-50)/AG101)/AF101,0)</f>
        <v>0.52857142857142858</v>
      </c>
      <c r="AJ101" s="11">
        <f>SUM(D101:AE101)</f>
        <v>6</v>
      </c>
      <c r="AK101" s="10">
        <f>MAX(AJ101-AL101-AM101,0)*-1</f>
        <v>0</v>
      </c>
      <c r="AL101" s="10">
        <v>10</v>
      </c>
      <c r="AM101" s="10">
        <v>3</v>
      </c>
      <c r="AN101" s="7">
        <f>AJ101+AK101+AO101</f>
        <v>6</v>
      </c>
      <c r="AO101" s="6"/>
      <c r="AP101" s="3">
        <v>0.5</v>
      </c>
      <c r="AQ101" s="15">
        <f>MIN(AN101,AL101)*AP101</f>
        <v>3</v>
      </c>
      <c r="AR101" s="6">
        <v>0</v>
      </c>
      <c r="AS101" s="6">
        <v>0</v>
      </c>
      <c r="AT101" s="6">
        <v>1</v>
      </c>
      <c r="AU101" s="6">
        <v>0</v>
      </c>
      <c r="AV101" s="7"/>
      <c r="AW101" s="7">
        <v>0</v>
      </c>
      <c r="AX101" s="7"/>
      <c r="AY101" s="7">
        <v>-5</v>
      </c>
      <c r="AZ101" s="6"/>
      <c r="BA101" s="6">
        <v>0</v>
      </c>
      <c r="BB101" s="6"/>
      <c r="BC101" s="6">
        <v>0</v>
      </c>
      <c r="BD101" s="7"/>
      <c r="BE101" s="7">
        <f>IF(DO101&gt;=70, 5, 0)</f>
        <v>0</v>
      </c>
      <c r="BF101" s="7"/>
      <c r="BG101" s="7"/>
      <c r="BH101" s="7">
        <v>0</v>
      </c>
      <c r="BI101" s="6"/>
      <c r="BJ101" s="6">
        <f>IF(EB101&gt;=70, 6, 0)</f>
        <v>0</v>
      </c>
      <c r="BK101" s="6">
        <v>0</v>
      </c>
      <c r="BL101" s="7">
        <v>0</v>
      </c>
      <c r="BM101" s="7">
        <v>-5</v>
      </c>
      <c r="BN101" s="7">
        <v>0</v>
      </c>
      <c r="BO101" s="6">
        <v>2</v>
      </c>
      <c r="BP101" s="6">
        <f>IF(EE101&gt;=70, 6, 0)</f>
        <v>0</v>
      </c>
      <c r="BQ101" s="6">
        <v>0</v>
      </c>
      <c r="BR101" s="7"/>
      <c r="BS101" s="7">
        <v>0</v>
      </c>
      <c r="BT101" s="7">
        <v>0</v>
      </c>
      <c r="BU101" s="6"/>
      <c r="BV101" s="6">
        <v>0</v>
      </c>
      <c r="BW101" s="6">
        <f>IF(DR101&gt;=70, 5, 0)</f>
        <v>0</v>
      </c>
      <c r="BX101" s="6">
        <v>0</v>
      </c>
      <c r="BY101" s="6"/>
      <c r="BZ101" s="6">
        <v>-5</v>
      </c>
      <c r="CA101" s="7">
        <v>0</v>
      </c>
      <c r="CB101" s="7">
        <v>0</v>
      </c>
      <c r="CC101" s="7">
        <v>0</v>
      </c>
      <c r="CD101" s="6">
        <v>0</v>
      </c>
      <c r="CE101" s="6">
        <f>IF(DU101&gt;=70, 5, 0)</f>
        <v>0</v>
      </c>
      <c r="CF101" s="6">
        <v>6</v>
      </c>
      <c r="CG101" s="6">
        <v>0</v>
      </c>
      <c r="CH101" s="6"/>
      <c r="CI101" s="6">
        <v>0</v>
      </c>
      <c r="CJ101" s="7"/>
      <c r="CK101" s="7"/>
      <c r="CL101" s="7"/>
      <c r="CM101" s="6"/>
      <c r="CN101" s="6">
        <f>IF(DX101&gt;=70, 5, 0)</f>
        <v>0</v>
      </c>
      <c r="CO101" s="6"/>
      <c r="CP101" s="6"/>
      <c r="CQ101" s="6"/>
      <c r="CR101" s="7"/>
      <c r="CS101" s="7">
        <f>IF(EH101&gt;=70, 6, 0)</f>
        <v>0</v>
      </c>
      <c r="CT101" s="7"/>
      <c r="CU101" s="6"/>
      <c r="CV101" s="7"/>
      <c r="CW101" s="6"/>
      <c r="CX101" s="10">
        <f>SUM(AR101:CW101)</f>
        <v>-6</v>
      </c>
      <c r="CY101" s="10">
        <v>50</v>
      </c>
      <c r="CZ101" s="17">
        <f>CX101+CY101</f>
        <v>44</v>
      </c>
      <c r="DA101" s="1">
        <v>71.430000000000007</v>
      </c>
      <c r="DB101" s="18">
        <v>50</v>
      </c>
      <c r="DC101" s="18">
        <v>50</v>
      </c>
      <c r="DD101" s="30">
        <f>AVERAGE(DB101:DC101)</f>
        <v>50</v>
      </c>
      <c r="DE101" s="1">
        <v>0</v>
      </c>
      <c r="DF101" s="30">
        <v>45</v>
      </c>
      <c r="DG101" s="1">
        <v>0</v>
      </c>
      <c r="DH101" s="30">
        <v>0</v>
      </c>
      <c r="DI101" s="18">
        <v>0</v>
      </c>
      <c r="DJ101" s="18">
        <v>0</v>
      </c>
      <c r="DK101" s="1"/>
      <c r="DL101" s="15">
        <f>AVERAGE(DA101,DD101:DH101,DK101)</f>
        <v>27.738333333333333</v>
      </c>
      <c r="DM101" s="1">
        <v>40</v>
      </c>
      <c r="DN101" s="1">
        <v>46.67</v>
      </c>
      <c r="DO101" s="1">
        <f>MAX(DM101:DN101)</f>
        <v>46.67</v>
      </c>
      <c r="DP101" s="30">
        <v>0</v>
      </c>
      <c r="DQ101" s="30">
        <v>0</v>
      </c>
      <c r="DR101" s="30">
        <f>MAX(DP101:DQ101)</f>
        <v>0</v>
      </c>
      <c r="DS101" s="1">
        <v>0</v>
      </c>
      <c r="DT101" s="1">
        <v>0</v>
      </c>
      <c r="DU101" s="1">
        <f>MAX(DS101:DT101)</f>
        <v>0</v>
      </c>
      <c r="DV101" s="30">
        <v>0</v>
      </c>
      <c r="DW101" s="30">
        <v>0</v>
      </c>
      <c r="DX101" s="30"/>
      <c r="DY101" s="15">
        <f>AVERAGE(DO101,DR101,DU101,DX101)</f>
        <v>15.556666666666667</v>
      </c>
      <c r="DZ101" s="1">
        <v>0</v>
      </c>
      <c r="EA101" s="1">
        <v>0</v>
      </c>
      <c r="EB101" s="1">
        <f>MIN(MAX(DZ101:EA101)+0.2*EH101, 100)</f>
        <v>0</v>
      </c>
      <c r="EC101" s="30">
        <v>50</v>
      </c>
      <c r="ED101" s="30">
        <v>0</v>
      </c>
      <c r="EE101" s="30">
        <f>MIN(MAX(EC101:ED101)+0.15*EH101, 100)</f>
        <v>50</v>
      </c>
      <c r="EF101" s="1">
        <v>0</v>
      </c>
      <c r="EG101" s="1">
        <v>0</v>
      </c>
      <c r="EH101" s="1">
        <f>MAX(EF101:EG101)</f>
        <v>0</v>
      </c>
      <c r="EI101" s="15">
        <f>AVERAGE(EB101,EE101,EH101)</f>
        <v>16.666666666666668</v>
      </c>
      <c r="EJ101" s="3">
        <v>0.25</v>
      </c>
      <c r="EK101" s="3">
        <v>0.2</v>
      </c>
      <c r="EL101" s="3">
        <v>0.25</v>
      </c>
      <c r="EM101" s="3">
        <v>0.3</v>
      </c>
      <c r="EN101" s="25">
        <f>MIN(IF(C101="Yes",AQ101+CZ101,0),100)</f>
        <v>47</v>
      </c>
      <c r="EO101" s="25">
        <f>IF(ES101&lt;0,EN101+ES101*-4,EN101)</f>
        <v>47</v>
      </c>
      <c r="EP101" s="25">
        <f>MIN(IF(C101="Yes",AQ101+DL101,0), 100)</f>
        <v>30.738333333333333</v>
      </c>
      <c r="EQ101" s="25">
        <f>MIN(IF(C101="Yes",AQ101+DY101,0),100)</f>
        <v>18.556666666666665</v>
      </c>
      <c r="ER101" s="25">
        <f>MIN(IF(C101="Yes",AQ101+EI101,0), 100)</f>
        <v>19.666666666666668</v>
      </c>
      <c r="ES101" s="26">
        <f>EJ101*EN101+EK101*EP101+EL101*EQ101+EM101*ER101</f>
        <v>28.436833333333333</v>
      </c>
      <c r="ET101" s="26">
        <f>EJ101*EO101+EK101*EP101+EL101*EQ101+EM101*ER101</f>
        <v>28.436833333333333</v>
      </c>
    </row>
    <row r="102" spans="1:150" customFormat="1" x14ac:dyDescent="0.3">
      <c r="A102">
        <v>1402017077</v>
      </c>
      <c r="B102" t="s">
        <v>105</v>
      </c>
      <c r="C102" s="2" t="s">
        <v>108</v>
      </c>
      <c r="D102" s="6"/>
      <c r="E102" s="6"/>
      <c r="F102" s="7"/>
      <c r="G102" s="7"/>
      <c r="H102" s="6">
        <v>1</v>
      </c>
      <c r="I102" s="6">
        <v>1</v>
      </c>
      <c r="J102" s="7"/>
      <c r="K102" s="7"/>
      <c r="L102" s="6"/>
      <c r="M102" s="8"/>
      <c r="N102" s="7"/>
      <c r="O102" s="7"/>
      <c r="P102" s="6"/>
      <c r="Q102" s="8"/>
      <c r="R102" s="7"/>
      <c r="S102" s="7"/>
      <c r="T102" s="6"/>
      <c r="U102" s="6"/>
      <c r="V102" s="7"/>
      <c r="W102" s="7"/>
      <c r="X102" s="6"/>
      <c r="Y102" s="6"/>
      <c r="Z102" s="7"/>
      <c r="AA102" s="7"/>
      <c r="AB102" s="6"/>
      <c r="AC102" s="6"/>
      <c r="AD102" s="7"/>
      <c r="AE102" s="8"/>
      <c r="AF102" s="10">
        <v>14</v>
      </c>
      <c r="AG102" s="10">
        <v>10</v>
      </c>
      <c r="AH102" s="10">
        <f>COUNT(D102:AE102)</f>
        <v>2</v>
      </c>
      <c r="AI102" s="22">
        <f>IF(C102="Yes",(AF102-AH102+(CZ102-50)/AG102)/AF102,0)</f>
        <v>0.8214285714285714</v>
      </c>
      <c r="AJ102" s="11">
        <f>SUM(D102:AE102)</f>
        <v>2</v>
      </c>
      <c r="AK102" s="10">
        <f>MAX(AJ102-AL102-AM102,0)*-1</f>
        <v>0</v>
      </c>
      <c r="AL102" s="10">
        <v>10</v>
      </c>
      <c r="AM102" s="10">
        <v>3</v>
      </c>
      <c r="AN102" s="7">
        <f>AJ102+AK102+AO102</f>
        <v>2</v>
      </c>
      <c r="AO102" s="6"/>
      <c r="AP102" s="3">
        <v>0.5</v>
      </c>
      <c r="AQ102" s="15">
        <f>MIN(AN102,AL102)*AP102</f>
        <v>1</v>
      </c>
      <c r="AR102" s="6">
        <v>0</v>
      </c>
      <c r="AS102" s="6">
        <v>0</v>
      </c>
      <c r="AT102" s="6">
        <v>1</v>
      </c>
      <c r="AU102" s="6">
        <v>0</v>
      </c>
      <c r="AV102" s="7"/>
      <c r="AW102" s="7">
        <v>0</v>
      </c>
      <c r="AX102" s="7"/>
      <c r="AY102" s="7">
        <v>0</v>
      </c>
      <c r="AZ102" s="6"/>
      <c r="BA102" s="6">
        <v>3</v>
      </c>
      <c r="BB102" s="6"/>
      <c r="BC102" s="6">
        <v>0</v>
      </c>
      <c r="BD102" s="7"/>
      <c r="BE102" s="7">
        <f>IF(DO102&gt;=70, 5, 0)</f>
        <v>0</v>
      </c>
      <c r="BF102" s="7"/>
      <c r="BG102" s="7"/>
      <c r="BH102" s="7">
        <v>0</v>
      </c>
      <c r="BI102" s="6"/>
      <c r="BJ102" s="6">
        <f>IF(EB102&gt;=70, 6, 0)</f>
        <v>0</v>
      </c>
      <c r="BK102" s="6">
        <v>-5</v>
      </c>
      <c r="BL102" s="7">
        <v>0</v>
      </c>
      <c r="BM102" s="7">
        <v>0</v>
      </c>
      <c r="BN102" s="7">
        <v>0</v>
      </c>
      <c r="BO102" s="6"/>
      <c r="BP102" s="6">
        <f>IF(EE102&gt;=70, 6, 0)</f>
        <v>0</v>
      </c>
      <c r="BQ102" s="6">
        <v>-5</v>
      </c>
      <c r="BR102" s="7"/>
      <c r="BS102" s="7">
        <v>0</v>
      </c>
      <c r="BT102" s="7">
        <v>0</v>
      </c>
      <c r="BU102" s="6"/>
      <c r="BV102" s="6">
        <v>0</v>
      </c>
      <c r="BW102" s="6">
        <f>IF(DR102&gt;=70, 5, 0)</f>
        <v>0</v>
      </c>
      <c r="BX102" s="6">
        <v>0</v>
      </c>
      <c r="BY102" s="6"/>
      <c r="BZ102" s="6">
        <v>0</v>
      </c>
      <c r="CA102" s="7">
        <v>0</v>
      </c>
      <c r="CB102" s="7">
        <v>0</v>
      </c>
      <c r="CC102" s="7">
        <v>-5</v>
      </c>
      <c r="CD102" s="6">
        <v>0</v>
      </c>
      <c r="CE102" s="6">
        <f>IF(DU102&gt;=70, 5, 0)</f>
        <v>0</v>
      </c>
      <c r="CF102" s="6">
        <v>6</v>
      </c>
      <c r="CG102" s="6">
        <v>0</v>
      </c>
      <c r="CH102" s="6"/>
      <c r="CI102" s="6">
        <v>0</v>
      </c>
      <c r="CJ102" s="7"/>
      <c r="CK102" s="7"/>
      <c r="CL102" s="7"/>
      <c r="CM102" s="6"/>
      <c r="CN102" s="6">
        <f>IF(DX102&gt;=70, 5, 0)</f>
        <v>0</v>
      </c>
      <c r="CO102" s="6"/>
      <c r="CP102" s="6"/>
      <c r="CQ102" s="6"/>
      <c r="CR102" s="7"/>
      <c r="CS102" s="7">
        <f>IF(EH102&gt;=70, 6, 0)</f>
        <v>0</v>
      </c>
      <c r="CT102" s="7"/>
      <c r="CU102" s="6"/>
      <c r="CV102" s="7"/>
      <c r="CW102" s="6"/>
      <c r="CX102" s="10">
        <f>SUM(AR102:CW102)</f>
        <v>-5</v>
      </c>
      <c r="CY102" s="10">
        <v>50</v>
      </c>
      <c r="CZ102" s="17">
        <f>CX102+CY102</f>
        <v>45</v>
      </c>
      <c r="DA102" s="1">
        <v>60</v>
      </c>
      <c r="DB102" s="18">
        <v>50</v>
      </c>
      <c r="DC102" s="18">
        <v>100</v>
      </c>
      <c r="DD102" s="30">
        <f>AVERAGE(DB102:DC102)</f>
        <v>75</v>
      </c>
      <c r="DE102" s="1">
        <v>32</v>
      </c>
      <c r="DF102" s="30">
        <v>85</v>
      </c>
      <c r="DG102" s="1">
        <v>0</v>
      </c>
      <c r="DH102" s="30">
        <v>0</v>
      </c>
      <c r="DI102" s="18">
        <v>0</v>
      </c>
      <c r="DJ102" s="18">
        <v>0</v>
      </c>
      <c r="DK102" s="1"/>
      <c r="DL102" s="15">
        <f>AVERAGE(DA102,DD102:DH102,DK102)</f>
        <v>42</v>
      </c>
      <c r="DM102" s="1">
        <v>40</v>
      </c>
      <c r="DN102" s="1">
        <v>33.33</v>
      </c>
      <c r="DO102" s="1">
        <f>MAX(DM102:DN102)</f>
        <v>40</v>
      </c>
      <c r="DP102" s="30">
        <v>0</v>
      </c>
      <c r="DQ102" s="30">
        <v>0</v>
      </c>
      <c r="DR102" s="30">
        <f>MAX(DP102:DQ102)</f>
        <v>0</v>
      </c>
      <c r="DS102" s="1">
        <v>0</v>
      </c>
      <c r="DT102" s="1">
        <v>0</v>
      </c>
      <c r="DU102" s="1">
        <f>MAX(DS102:DT102)</f>
        <v>0</v>
      </c>
      <c r="DV102" s="30">
        <v>0</v>
      </c>
      <c r="DW102" s="30">
        <v>0</v>
      </c>
      <c r="DX102" s="30"/>
      <c r="DY102" s="15">
        <f>AVERAGE(DO102,DR102,DU102,DX102)</f>
        <v>13.333333333333334</v>
      </c>
      <c r="DZ102" s="1">
        <v>33.33</v>
      </c>
      <c r="EA102" s="1">
        <v>0</v>
      </c>
      <c r="EB102" s="1">
        <f>MIN(MAX(DZ102:EA102)+0.2*EH102, 100)</f>
        <v>33.33</v>
      </c>
      <c r="EC102" s="30">
        <v>10.42</v>
      </c>
      <c r="ED102" s="30">
        <v>0</v>
      </c>
      <c r="EE102" s="30">
        <f>MIN(MAX(EC102:ED102)+0.15*EH102, 100)</f>
        <v>10.42</v>
      </c>
      <c r="EF102" s="1">
        <v>0</v>
      </c>
      <c r="EG102" s="1">
        <v>0</v>
      </c>
      <c r="EH102" s="1">
        <f>MAX(EF102:EG102)</f>
        <v>0</v>
      </c>
      <c r="EI102" s="15">
        <f>AVERAGE(EB102,EE102,EH102)</f>
        <v>14.583333333333334</v>
      </c>
      <c r="EJ102" s="3">
        <v>0.25</v>
      </c>
      <c r="EK102" s="3">
        <v>0.2</v>
      </c>
      <c r="EL102" s="3">
        <v>0.25</v>
      </c>
      <c r="EM102" s="3">
        <v>0.3</v>
      </c>
      <c r="EN102" s="25">
        <f>MIN(IF(C102="Yes",AQ102+CZ102,0),100)</f>
        <v>46</v>
      </c>
      <c r="EO102" s="25">
        <f>IF(ES102&lt;0,EN102+ES102*-4,EN102)</f>
        <v>46</v>
      </c>
      <c r="EP102" s="25">
        <f>MIN(IF(C102="Yes",AQ102+DL102,0), 100)</f>
        <v>43</v>
      </c>
      <c r="EQ102" s="25">
        <f>MIN(IF(C102="Yes",AQ102+DY102,0),100)</f>
        <v>14.333333333333334</v>
      </c>
      <c r="ER102" s="25">
        <f>MIN(IF(C102="Yes",AQ102+EI102,0), 100)</f>
        <v>15.583333333333334</v>
      </c>
      <c r="ES102" s="26">
        <f>EJ102*EN102+EK102*EP102+EL102*EQ102+EM102*ER102</f>
        <v>28.358333333333334</v>
      </c>
      <c r="ET102" s="26">
        <f>EJ102*EO102+EK102*EP102+EL102*EQ102+EM102*ER102</f>
        <v>28.358333333333334</v>
      </c>
    </row>
    <row r="103" spans="1:150" customFormat="1" x14ac:dyDescent="0.3">
      <c r="A103">
        <v>1402019031</v>
      </c>
      <c r="B103" t="s">
        <v>106</v>
      </c>
      <c r="C103" s="2" t="s">
        <v>108</v>
      </c>
      <c r="D103" s="6">
        <v>1</v>
      </c>
      <c r="E103" s="6"/>
      <c r="F103" s="7">
        <v>1</v>
      </c>
      <c r="G103" s="7"/>
      <c r="H103" s="6"/>
      <c r="I103" s="6"/>
      <c r="J103" s="7"/>
      <c r="K103" s="7"/>
      <c r="L103" s="6"/>
      <c r="M103" s="8"/>
      <c r="N103" s="7"/>
      <c r="O103" s="7"/>
      <c r="P103" s="6">
        <v>1</v>
      </c>
      <c r="Q103" s="8"/>
      <c r="R103" s="7"/>
      <c r="S103" s="7"/>
      <c r="T103" s="6"/>
      <c r="U103" s="16"/>
      <c r="V103" s="7"/>
      <c r="W103" s="7"/>
      <c r="X103" s="6"/>
      <c r="Y103" s="6"/>
      <c r="Z103" s="7"/>
      <c r="AA103" s="7"/>
      <c r="AB103" s="6"/>
      <c r="AC103" s="6"/>
      <c r="AD103" s="7"/>
      <c r="AE103" s="8"/>
      <c r="AF103" s="10">
        <v>14</v>
      </c>
      <c r="AG103" s="10">
        <v>10</v>
      </c>
      <c r="AH103" s="10">
        <f>COUNT(D103:AE103)</f>
        <v>3</v>
      </c>
      <c r="AI103" s="22">
        <f>IF(C103="Yes",(AF103-AH103+(CZ103-50)/AG103)/AF103,0)</f>
        <v>0.7857142857142857</v>
      </c>
      <c r="AJ103" s="11">
        <f>SUM(D103:AE103)</f>
        <v>3</v>
      </c>
      <c r="AK103" s="10">
        <f>MAX(AJ103-AL103-AM103,0)*-1</f>
        <v>0</v>
      </c>
      <c r="AL103" s="10">
        <v>10</v>
      </c>
      <c r="AM103" s="10">
        <v>3</v>
      </c>
      <c r="AN103" s="7">
        <f>AJ103+AK103+AO103</f>
        <v>3</v>
      </c>
      <c r="AO103" s="6"/>
      <c r="AP103" s="3">
        <v>0.5</v>
      </c>
      <c r="AQ103" s="15">
        <f>MIN(AN103,AL103)*AP103</f>
        <v>1.5</v>
      </c>
      <c r="AR103" s="6">
        <v>0</v>
      </c>
      <c r="AS103" s="6">
        <v>0</v>
      </c>
      <c r="AT103" s="6">
        <v>4</v>
      </c>
      <c r="AU103" s="6">
        <v>0</v>
      </c>
      <c r="AV103" s="7"/>
      <c r="AW103" s="7">
        <v>0</v>
      </c>
      <c r="AX103" s="7"/>
      <c r="AY103" s="7">
        <v>0</v>
      </c>
      <c r="AZ103" s="6"/>
      <c r="BA103" s="6">
        <v>0</v>
      </c>
      <c r="BB103" s="6"/>
      <c r="BC103" s="6">
        <v>0</v>
      </c>
      <c r="BD103" s="7"/>
      <c r="BE103" s="7">
        <f>IF(DO103&gt;=70, 5, 0)</f>
        <v>0</v>
      </c>
      <c r="BF103" s="7"/>
      <c r="BG103" s="7"/>
      <c r="BH103" s="7">
        <v>-5</v>
      </c>
      <c r="BI103" s="6"/>
      <c r="BJ103" s="6">
        <f>IF(EB103&gt;=70, 6, 0)</f>
        <v>0</v>
      </c>
      <c r="BK103" s="6">
        <v>0</v>
      </c>
      <c r="BL103" s="7">
        <v>0</v>
      </c>
      <c r="BM103" s="7">
        <v>-5</v>
      </c>
      <c r="BN103" s="7">
        <v>0</v>
      </c>
      <c r="BO103" s="6"/>
      <c r="BP103" s="6">
        <f>IF(EE103&gt;=70, 6, 0)</f>
        <v>0</v>
      </c>
      <c r="BQ103" s="6">
        <v>0</v>
      </c>
      <c r="BR103" s="7"/>
      <c r="BS103" s="7">
        <v>0</v>
      </c>
      <c r="BT103" s="7">
        <v>0</v>
      </c>
      <c r="BU103" s="6">
        <v>5</v>
      </c>
      <c r="BV103" s="6">
        <v>0</v>
      </c>
      <c r="BW103" s="6">
        <f>IF(DR103&gt;=70, 5, 0)</f>
        <v>0</v>
      </c>
      <c r="BX103" s="6">
        <v>0</v>
      </c>
      <c r="BY103" s="6"/>
      <c r="BZ103" s="6">
        <v>-5</v>
      </c>
      <c r="CA103" s="7">
        <v>0</v>
      </c>
      <c r="CB103" s="7">
        <v>0</v>
      </c>
      <c r="CC103" s="7">
        <v>0</v>
      </c>
      <c r="CD103" s="6">
        <v>0</v>
      </c>
      <c r="CE103" s="6">
        <f>IF(DU103&gt;=70, 5, 0)</f>
        <v>0</v>
      </c>
      <c r="CF103" s="6">
        <v>6</v>
      </c>
      <c r="CG103" s="6">
        <v>0</v>
      </c>
      <c r="CH103" s="6"/>
      <c r="CI103" s="6">
        <v>0</v>
      </c>
      <c r="CJ103" s="7"/>
      <c r="CK103" s="7"/>
      <c r="CL103" s="7"/>
      <c r="CM103" s="6"/>
      <c r="CN103" s="6">
        <f>IF(DX103&gt;=70, 5, 0)</f>
        <v>0</v>
      </c>
      <c r="CO103" s="6"/>
      <c r="CP103" s="6"/>
      <c r="CQ103" s="6"/>
      <c r="CR103" s="7"/>
      <c r="CS103" s="7">
        <f>IF(EH103&gt;=70, 6, 0)</f>
        <v>0</v>
      </c>
      <c r="CT103" s="7"/>
      <c r="CU103" s="6"/>
      <c r="CV103" s="7"/>
      <c r="CW103" s="6"/>
      <c r="CX103" s="10">
        <f>SUM(AR103:CW103)</f>
        <v>0</v>
      </c>
      <c r="CY103" s="10">
        <v>50</v>
      </c>
      <c r="CZ103" s="17">
        <f>CX103+CY103</f>
        <v>50</v>
      </c>
      <c r="DA103" s="1">
        <v>77.14</v>
      </c>
      <c r="DB103" s="18">
        <v>0</v>
      </c>
      <c r="DC103" s="18">
        <v>100</v>
      </c>
      <c r="DD103" s="30">
        <f>AVERAGE(DB103:DC103)</f>
        <v>50</v>
      </c>
      <c r="DE103" s="1">
        <v>0</v>
      </c>
      <c r="DF103" s="30">
        <v>35</v>
      </c>
      <c r="DG103" s="1">
        <v>0</v>
      </c>
      <c r="DH103" s="30">
        <v>0</v>
      </c>
      <c r="DI103" s="18">
        <v>0</v>
      </c>
      <c r="DJ103" s="18">
        <v>0</v>
      </c>
      <c r="DK103" s="1"/>
      <c r="DL103" s="15">
        <f>AVERAGE(DA103,DD103:DH103,DK103)</f>
        <v>27.02333333333333</v>
      </c>
      <c r="DM103" s="1">
        <v>33.33</v>
      </c>
      <c r="DN103" s="1">
        <v>40</v>
      </c>
      <c r="DO103" s="1">
        <f>MAX(DM103:DN103)</f>
        <v>40</v>
      </c>
      <c r="DP103" s="30">
        <v>16.670000000000002</v>
      </c>
      <c r="DQ103" s="30">
        <v>0</v>
      </c>
      <c r="DR103" s="30">
        <f>MAX(DP103:DQ103)</f>
        <v>16.670000000000002</v>
      </c>
      <c r="DS103" s="1">
        <v>16.670000000000002</v>
      </c>
      <c r="DT103" s="1">
        <v>0</v>
      </c>
      <c r="DU103" s="1">
        <f>MAX(DS103:DT103)</f>
        <v>16.670000000000002</v>
      </c>
      <c r="DV103" s="30">
        <v>0</v>
      </c>
      <c r="DW103" s="30">
        <v>0</v>
      </c>
      <c r="DX103" s="30"/>
      <c r="DY103" s="15">
        <f>AVERAGE(DO103,DR103,DU103,DX103)</f>
        <v>24.446666666666669</v>
      </c>
      <c r="DZ103" s="1">
        <v>20</v>
      </c>
      <c r="EA103" s="1">
        <v>0</v>
      </c>
      <c r="EB103" s="1">
        <f>MIN(MAX(DZ103:EA103)+0.2*EH103, 100)</f>
        <v>20</v>
      </c>
      <c r="EC103" s="30">
        <v>8.33</v>
      </c>
      <c r="ED103" s="30">
        <v>0</v>
      </c>
      <c r="EE103" s="30">
        <f>MIN(MAX(EC103:ED103)+0.15*EH103, 100)</f>
        <v>8.33</v>
      </c>
      <c r="EF103" s="1">
        <v>0</v>
      </c>
      <c r="EG103" s="1">
        <v>0</v>
      </c>
      <c r="EH103" s="1">
        <f>MAX(EF103:EG103)</f>
        <v>0</v>
      </c>
      <c r="EI103" s="15">
        <f>AVERAGE(EB103,EE103,EH103)</f>
        <v>9.4433333333333334</v>
      </c>
      <c r="EJ103" s="3">
        <v>0.25</v>
      </c>
      <c r="EK103" s="3">
        <v>0.2</v>
      </c>
      <c r="EL103" s="3">
        <v>0.25</v>
      </c>
      <c r="EM103" s="3">
        <v>0.3</v>
      </c>
      <c r="EN103" s="25">
        <f>MIN(IF(C103="Yes",AQ103+CZ103,0),100)</f>
        <v>51.5</v>
      </c>
      <c r="EO103" s="25">
        <f>IF(ES103&lt;0,EN103+ES103*-4,EN103)</f>
        <v>51.5</v>
      </c>
      <c r="EP103" s="25">
        <f>MIN(IF(C103="Yes",AQ103+DL103,0), 100)</f>
        <v>28.52333333333333</v>
      </c>
      <c r="EQ103" s="25">
        <f>MIN(IF(C103="Yes",AQ103+DY103,0),100)</f>
        <v>25.946666666666669</v>
      </c>
      <c r="ER103" s="25">
        <f>MIN(IF(C103="Yes",AQ103+EI103,0), 100)</f>
        <v>10.943333333333333</v>
      </c>
      <c r="ES103" s="26">
        <f>EJ103*EN103+EK103*EP103+EL103*EQ103+EM103*ER103</f>
        <v>28.349333333333337</v>
      </c>
      <c r="ET103" s="26">
        <f>EJ103*EO103+EK103*EP103+EL103*EQ103+EM103*ER103</f>
        <v>28.349333333333337</v>
      </c>
    </row>
    <row r="104" spans="1:150" customFormat="1" x14ac:dyDescent="0.3">
      <c r="A104">
        <v>1402018025</v>
      </c>
      <c r="B104" t="s">
        <v>107</v>
      </c>
      <c r="C104" s="2" t="s">
        <v>108</v>
      </c>
      <c r="D104" s="6">
        <v>1</v>
      </c>
      <c r="E104" s="6">
        <v>1</v>
      </c>
      <c r="F104" s="7">
        <v>1</v>
      </c>
      <c r="G104" s="7">
        <v>1</v>
      </c>
      <c r="H104" s="6"/>
      <c r="I104" s="6">
        <v>1</v>
      </c>
      <c r="J104" s="7">
        <v>1</v>
      </c>
      <c r="K104" s="7"/>
      <c r="L104" s="6"/>
      <c r="M104" s="8"/>
      <c r="N104" s="7"/>
      <c r="O104" s="7"/>
      <c r="P104" s="6"/>
      <c r="Q104" s="8"/>
      <c r="R104" s="7"/>
      <c r="S104" s="7"/>
      <c r="T104" s="6"/>
      <c r="U104" s="6"/>
      <c r="V104" s="7"/>
      <c r="W104" s="7"/>
      <c r="X104" s="6"/>
      <c r="Y104" s="6"/>
      <c r="Z104" s="7"/>
      <c r="AA104" s="7"/>
      <c r="AB104" s="6"/>
      <c r="AC104" s="6"/>
      <c r="AD104" s="7"/>
      <c r="AE104" s="8"/>
      <c r="AF104" s="10">
        <v>14</v>
      </c>
      <c r="AG104" s="10">
        <v>10</v>
      </c>
      <c r="AH104" s="10">
        <f>COUNT(D104:AE104)</f>
        <v>6</v>
      </c>
      <c r="AI104" s="22">
        <f>IF(C104="Yes",(AF104-AH104+(CZ104-50)/AG104)/AF104,0)</f>
        <v>0.68571428571428572</v>
      </c>
      <c r="AJ104" s="11">
        <f>SUM(D104:AE104)</f>
        <v>6</v>
      </c>
      <c r="AK104" s="10">
        <f>MAX(AJ104-AL104-AM104,0)*-1</f>
        <v>0</v>
      </c>
      <c r="AL104" s="10">
        <v>10</v>
      </c>
      <c r="AM104" s="10">
        <v>3</v>
      </c>
      <c r="AN104" s="7">
        <f>AJ104+AK104+AO104</f>
        <v>6</v>
      </c>
      <c r="AO104" s="6"/>
      <c r="AP104" s="3">
        <v>0.5</v>
      </c>
      <c r="AQ104" s="15">
        <f>MIN(AN104,AL104)*AP104</f>
        <v>3</v>
      </c>
      <c r="AR104" s="6">
        <v>0</v>
      </c>
      <c r="AS104" s="6">
        <v>0</v>
      </c>
      <c r="AT104" s="6">
        <v>0</v>
      </c>
      <c r="AU104" s="6">
        <v>0</v>
      </c>
      <c r="AV104" s="7"/>
      <c r="AW104" s="7">
        <v>0</v>
      </c>
      <c r="AX104" s="7"/>
      <c r="AY104" s="7">
        <v>0</v>
      </c>
      <c r="AZ104" s="6"/>
      <c r="BA104" s="6">
        <v>3</v>
      </c>
      <c r="BB104" s="6"/>
      <c r="BC104" s="6">
        <v>0</v>
      </c>
      <c r="BD104" s="7"/>
      <c r="BE104" s="7">
        <f>IF(DO104&gt;=70, 5, 0)</f>
        <v>0</v>
      </c>
      <c r="BF104" s="7"/>
      <c r="BG104" s="7"/>
      <c r="BH104" s="7">
        <v>0</v>
      </c>
      <c r="BI104" s="6"/>
      <c r="BJ104" s="6">
        <f>IF(EB104&gt;=70, 6, 0)</f>
        <v>0</v>
      </c>
      <c r="BK104" s="6">
        <v>0</v>
      </c>
      <c r="BL104" s="7">
        <v>0</v>
      </c>
      <c r="BM104" s="7">
        <v>-5</v>
      </c>
      <c r="BN104" s="7">
        <v>0</v>
      </c>
      <c r="BO104" s="6">
        <v>13</v>
      </c>
      <c r="BP104" s="6">
        <f>IF(EE104&gt;=70, 6, 0)</f>
        <v>0</v>
      </c>
      <c r="BQ104" s="6">
        <v>0</v>
      </c>
      <c r="BR104" s="7"/>
      <c r="BS104" s="7">
        <v>0</v>
      </c>
      <c r="BT104" s="7">
        <v>0</v>
      </c>
      <c r="BU104" s="6"/>
      <c r="BV104" s="6">
        <v>0</v>
      </c>
      <c r="BW104" s="6">
        <f>IF(DR104&gt;=70, 5, 0)</f>
        <v>0</v>
      </c>
      <c r="BX104" s="6">
        <v>-5</v>
      </c>
      <c r="BY104" s="6"/>
      <c r="BZ104" s="6">
        <v>0</v>
      </c>
      <c r="CA104" s="7">
        <v>0</v>
      </c>
      <c r="CB104" s="7">
        <v>-5</v>
      </c>
      <c r="CC104" s="7">
        <v>-5</v>
      </c>
      <c r="CD104" s="6">
        <v>0</v>
      </c>
      <c r="CE104" s="6">
        <f>IF(DU104&gt;=70, 5, 0)</f>
        <v>0</v>
      </c>
      <c r="CF104" s="6">
        <v>0</v>
      </c>
      <c r="CG104" s="6">
        <v>0</v>
      </c>
      <c r="CH104" s="6"/>
      <c r="CI104" s="6">
        <v>0</v>
      </c>
      <c r="CJ104" s="7"/>
      <c r="CK104" s="7"/>
      <c r="CL104" s="7"/>
      <c r="CM104" s="6"/>
      <c r="CN104" s="6">
        <f>IF(DX104&gt;=70, 5, 0)</f>
        <v>0</v>
      </c>
      <c r="CO104" s="6"/>
      <c r="CP104" s="6"/>
      <c r="CQ104" s="6"/>
      <c r="CR104" s="7"/>
      <c r="CS104" s="7">
        <f>IF(EH104&gt;=70, 6, 0)</f>
        <v>0</v>
      </c>
      <c r="CT104" s="7"/>
      <c r="CU104" s="6">
        <v>20</v>
      </c>
      <c r="CV104" s="7"/>
      <c r="CW104" s="6"/>
      <c r="CX104" s="10">
        <f>SUM(AR104:CW104)</f>
        <v>16</v>
      </c>
      <c r="CY104" s="10">
        <v>50</v>
      </c>
      <c r="CZ104" s="17">
        <f>CX104+CY104</f>
        <v>66</v>
      </c>
      <c r="DA104" s="1">
        <v>42.86</v>
      </c>
      <c r="DB104" s="18">
        <v>50</v>
      </c>
      <c r="DC104" s="18">
        <v>50</v>
      </c>
      <c r="DD104" s="30">
        <f>AVERAGE(DB104:DC104)</f>
        <v>50</v>
      </c>
      <c r="DE104" s="1">
        <v>0</v>
      </c>
      <c r="DF104" s="30">
        <v>85</v>
      </c>
      <c r="DG104" s="1">
        <v>0</v>
      </c>
      <c r="DH104" s="30">
        <v>0</v>
      </c>
      <c r="DI104" s="18">
        <v>0</v>
      </c>
      <c r="DJ104" s="18">
        <v>0</v>
      </c>
      <c r="DK104" s="1"/>
      <c r="DL104" s="15">
        <f>AVERAGE(DA104,DD104:DH104,DK104)</f>
        <v>29.643333333333334</v>
      </c>
      <c r="DM104" s="1">
        <v>13.33</v>
      </c>
      <c r="DN104" s="1">
        <v>0</v>
      </c>
      <c r="DO104" s="1">
        <f>MAX(DM104:DN104)</f>
        <v>13.33</v>
      </c>
      <c r="DP104" s="30">
        <v>0</v>
      </c>
      <c r="DQ104" s="30">
        <v>0</v>
      </c>
      <c r="DR104" s="30">
        <f>MAX(DP104:DQ104)</f>
        <v>0</v>
      </c>
      <c r="DS104" s="1">
        <v>0</v>
      </c>
      <c r="DT104" s="1">
        <v>0</v>
      </c>
      <c r="DU104" s="1">
        <f>MAX(DS104:DT104)</f>
        <v>0</v>
      </c>
      <c r="DV104" s="30">
        <v>0</v>
      </c>
      <c r="DW104" s="30">
        <v>0</v>
      </c>
      <c r="DX104" s="30"/>
      <c r="DY104" s="15">
        <f>AVERAGE(DO104,DR104,DU104,DX104)</f>
        <v>4.4433333333333334</v>
      </c>
      <c r="DZ104" s="1">
        <v>0</v>
      </c>
      <c r="EA104" s="1">
        <v>0</v>
      </c>
      <c r="EB104" s="1">
        <f>MIN(MAX(DZ104:EA104)+0.2*EH104, 100)</f>
        <v>0</v>
      </c>
      <c r="EC104" s="30">
        <v>8.33</v>
      </c>
      <c r="ED104" s="30">
        <v>0</v>
      </c>
      <c r="EE104" s="30">
        <f>MIN(MAX(EC104:ED104)+0.15*EH104, 100)</f>
        <v>8.33</v>
      </c>
      <c r="EF104" s="1">
        <v>0</v>
      </c>
      <c r="EG104" s="1">
        <v>0</v>
      </c>
      <c r="EH104" s="1">
        <f>MAX(EF104:EG104)</f>
        <v>0</v>
      </c>
      <c r="EI104" s="15">
        <f>AVERAGE(EB104,EE104,EH104)</f>
        <v>2.7766666666666668</v>
      </c>
      <c r="EJ104" s="3">
        <v>0.25</v>
      </c>
      <c r="EK104" s="3">
        <v>0.2</v>
      </c>
      <c r="EL104" s="3">
        <v>0.25</v>
      </c>
      <c r="EM104" s="3">
        <v>0.3</v>
      </c>
      <c r="EN104" s="25">
        <f>MIN(IF(C104="Yes",AQ104+CZ104,0),100)</f>
        <v>69</v>
      </c>
      <c r="EO104" s="25">
        <f>IF(ES104&lt;0,EN104+ES104*-4,EN104)</f>
        <v>69</v>
      </c>
      <c r="EP104" s="25">
        <f>MIN(IF(C104="Yes",AQ104+DL104,0), 100)</f>
        <v>32.643333333333331</v>
      </c>
      <c r="EQ104" s="25">
        <f>MIN(IF(C104="Yes",AQ104+DY104,0),100)</f>
        <v>7.4433333333333334</v>
      </c>
      <c r="ER104" s="25">
        <f>MIN(IF(C104="Yes",AQ104+EI104,0), 100)</f>
        <v>5.7766666666666673</v>
      </c>
      <c r="ES104" s="26">
        <f>EJ104*EN104+EK104*EP104+EL104*EQ104+EM104*ER104</f>
        <v>27.372499999999999</v>
      </c>
      <c r="ET104" s="26">
        <f>EJ104*EO104+EK104*EP104+EL104*EQ104+EM104*ER104</f>
        <v>27.372499999999999</v>
      </c>
    </row>
    <row r="105" spans="1:150" customFormat="1" x14ac:dyDescent="0.3">
      <c r="A105">
        <v>1402019080</v>
      </c>
      <c r="B105" t="s">
        <v>105</v>
      </c>
      <c r="C105" s="2" t="s">
        <v>108</v>
      </c>
      <c r="D105" s="6">
        <v>1</v>
      </c>
      <c r="E105" s="6"/>
      <c r="F105" s="7"/>
      <c r="G105" s="7"/>
      <c r="H105" s="6">
        <v>1</v>
      </c>
      <c r="I105" s="6"/>
      <c r="J105" s="7"/>
      <c r="K105" s="7"/>
      <c r="L105" s="6"/>
      <c r="M105" s="8"/>
      <c r="N105" s="7"/>
      <c r="O105" s="7"/>
      <c r="P105" s="6"/>
      <c r="Q105" s="8"/>
      <c r="R105" s="7">
        <v>0</v>
      </c>
      <c r="S105" s="7"/>
      <c r="T105" s="6"/>
      <c r="U105" s="16"/>
      <c r="V105" s="7"/>
      <c r="W105" s="7"/>
      <c r="X105" s="6"/>
      <c r="Y105" s="6"/>
      <c r="Z105" s="7"/>
      <c r="AA105" s="7"/>
      <c r="AB105" s="6"/>
      <c r="AC105" s="6"/>
      <c r="AD105" s="7"/>
      <c r="AE105" s="8"/>
      <c r="AF105" s="10">
        <v>14</v>
      </c>
      <c r="AG105" s="10">
        <v>10</v>
      </c>
      <c r="AH105" s="10">
        <f>COUNT(D105:AE105)</f>
        <v>3</v>
      </c>
      <c r="AI105" s="22">
        <f>IF(C105="Yes",(AF105-AH105+(CZ105-50)/AG105)/AF105,0)</f>
        <v>0.9285714285714286</v>
      </c>
      <c r="AJ105" s="11">
        <f>SUM(D105:AE105)</f>
        <v>2</v>
      </c>
      <c r="AK105" s="10">
        <f>MAX(AJ105-AL105-AM105,0)*-1</f>
        <v>0</v>
      </c>
      <c r="AL105" s="10">
        <v>10</v>
      </c>
      <c r="AM105" s="10">
        <v>3</v>
      </c>
      <c r="AN105" s="7">
        <f>AJ105+AK105+AO105</f>
        <v>2</v>
      </c>
      <c r="AO105" s="6"/>
      <c r="AP105" s="3">
        <v>0.5</v>
      </c>
      <c r="AQ105" s="15">
        <f>MIN(AN105,AL105)*AP105</f>
        <v>1</v>
      </c>
      <c r="AR105" s="6">
        <v>0</v>
      </c>
      <c r="AS105" s="6">
        <v>0</v>
      </c>
      <c r="AT105" s="6">
        <v>10</v>
      </c>
      <c r="AU105" s="6">
        <v>0</v>
      </c>
      <c r="AV105" s="7"/>
      <c r="AW105" s="7">
        <v>0</v>
      </c>
      <c r="AX105" s="7"/>
      <c r="AY105" s="7">
        <v>0</v>
      </c>
      <c r="AZ105" s="6"/>
      <c r="BA105" s="6">
        <v>0</v>
      </c>
      <c r="BB105" s="6"/>
      <c r="BC105" s="6">
        <v>0</v>
      </c>
      <c r="BD105" s="7"/>
      <c r="BE105" s="7">
        <f>IF(DO105&gt;=70, 5, 0)</f>
        <v>0</v>
      </c>
      <c r="BF105" s="7"/>
      <c r="BG105" s="7"/>
      <c r="BH105" s="7">
        <v>0</v>
      </c>
      <c r="BI105" s="6"/>
      <c r="BJ105" s="6">
        <f>IF(EB105&gt;=70, 6, 0)</f>
        <v>0</v>
      </c>
      <c r="BK105" s="6">
        <v>0</v>
      </c>
      <c r="BL105" s="7">
        <v>0</v>
      </c>
      <c r="BM105" s="7">
        <v>0</v>
      </c>
      <c r="BN105" s="7">
        <v>0</v>
      </c>
      <c r="BO105" s="6"/>
      <c r="BP105" s="6">
        <f>IF(EE105&gt;=70, 6, 0)</f>
        <v>0</v>
      </c>
      <c r="BQ105" s="6">
        <v>-5</v>
      </c>
      <c r="BR105" s="7"/>
      <c r="BS105" s="7">
        <v>0</v>
      </c>
      <c r="BT105" s="7">
        <v>0</v>
      </c>
      <c r="BU105" s="6">
        <v>5</v>
      </c>
      <c r="BV105" s="6">
        <v>0</v>
      </c>
      <c r="BW105" s="6">
        <f>IF(DR105&gt;=70, 5, 0)</f>
        <v>0</v>
      </c>
      <c r="BX105" s="6">
        <v>0</v>
      </c>
      <c r="BY105" s="6"/>
      <c r="BZ105" s="6">
        <v>-5</v>
      </c>
      <c r="CA105" s="7">
        <v>0</v>
      </c>
      <c r="CB105" s="7">
        <v>0</v>
      </c>
      <c r="CC105" s="7">
        <v>0</v>
      </c>
      <c r="CD105" s="6">
        <v>0</v>
      </c>
      <c r="CE105" s="6">
        <f>IF(DU105&gt;=70, 5, 0)</f>
        <v>0</v>
      </c>
      <c r="CF105" s="6">
        <v>0</v>
      </c>
      <c r="CG105" s="6">
        <v>0</v>
      </c>
      <c r="CH105" s="6"/>
      <c r="CI105" s="6">
        <v>0</v>
      </c>
      <c r="CJ105" s="7"/>
      <c r="CK105" s="7"/>
      <c r="CL105" s="7"/>
      <c r="CM105" s="6"/>
      <c r="CN105" s="6">
        <f>IF(DX105&gt;=70, 5, 0)</f>
        <v>0</v>
      </c>
      <c r="CO105" s="6"/>
      <c r="CP105" s="6"/>
      <c r="CQ105" s="6"/>
      <c r="CR105" s="7"/>
      <c r="CS105" s="7">
        <f>IF(EH105&gt;=70, 6, 0)</f>
        <v>0</v>
      </c>
      <c r="CT105" s="7"/>
      <c r="CU105" s="6"/>
      <c r="CV105" s="7"/>
      <c r="CW105" s="6">
        <f>5+5+5</f>
        <v>15</v>
      </c>
      <c r="CX105" s="10">
        <f>SUM(AR105:CW105)</f>
        <v>20</v>
      </c>
      <c r="CY105" s="10">
        <v>50</v>
      </c>
      <c r="CZ105" s="17">
        <f>CX105+CY105</f>
        <v>70</v>
      </c>
      <c r="DA105" s="1">
        <v>68.569999999999993</v>
      </c>
      <c r="DB105" s="18">
        <v>0</v>
      </c>
      <c r="DC105" s="18">
        <v>100</v>
      </c>
      <c r="DD105" s="30">
        <f>AVERAGE(DB105:DC105)</f>
        <v>50</v>
      </c>
      <c r="DE105" s="1">
        <v>0</v>
      </c>
      <c r="DF105" s="30">
        <v>45</v>
      </c>
      <c r="DG105" s="1">
        <v>0</v>
      </c>
      <c r="DH105" s="30">
        <v>0</v>
      </c>
      <c r="DI105" s="18">
        <v>0</v>
      </c>
      <c r="DJ105" s="18">
        <v>0</v>
      </c>
      <c r="DK105" s="1"/>
      <c r="DL105" s="15">
        <f>AVERAGE(DA105,DD105:DH105,DK105)</f>
        <v>27.261666666666667</v>
      </c>
      <c r="DM105" s="1">
        <v>26.67</v>
      </c>
      <c r="DN105" s="1">
        <v>20</v>
      </c>
      <c r="DO105" s="1">
        <f>MAX(DM105:DN105)</f>
        <v>26.67</v>
      </c>
      <c r="DP105" s="30">
        <v>0</v>
      </c>
      <c r="DQ105" s="30">
        <v>0</v>
      </c>
      <c r="DR105" s="30">
        <f>MAX(DP105:DQ105)</f>
        <v>0</v>
      </c>
      <c r="DS105" s="1">
        <v>0</v>
      </c>
      <c r="DT105" s="1">
        <v>0</v>
      </c>
      <c r="DU105" s="1">
        <f>MAX(DS105:DT105)</f>
        <v>0</v>
      </c>
      <c r="DV105" s="30">
        <v>0</v>
      </c>
      <c r="DW105" s="30">
        <v>0</v>
      </c>
      <c r="DX105" s="30"/>
      <c r="DY105" s="15">
        <f>AVERAGE(DO105,DR105,DU105,DX105)</f>
        <v>8.89</v>
      </c>
      <c r="DZ105" s="1">
        <v>0</v>
      </c>
      <c r="EA105" s="1">
        <v>0</v>
      </c>
      <c r="EB105" s="1">
        <f>MIN(MAX(DZ105:EA105)+0.2*EH105, 100)</f>
        <v>0</v>
      </c>
      <c r="EC105" s="30">
        <v>10.42</v>
      </c>
      <c r="ED105" s="30">
        <v>0</v>
      </c>
      <c r="EE105" s="30">
        <f>MIN(MAX(EC105:ED105)+0.15*EH105, 100)</f>
        <v>10.42</v>
      </c>
      <c r="EF105" s="1">
        <v>0</v>
      </c>
      <c r="EG105" s="1">
        <v>0</v>
      </c>
      <c r="EH105" s="1">
        <f>MAX(EF105:EG105)</f>
        <v>0</v>
      </c>
      <c r="EI105" s="15">
        <f>AVERAGE(EB105,EE105,EH105)</f>
        <v>3.4733333333333332</v>
      </c>
      <c r="EJ105" s="3">
        <v>0.25</v>
      </c>
      <c r="EK105" s="3">
        <v>0.2</v>
      </c>
      <c r="EL105" s="3">
        <v>0.25</v>
      </c>
      <c r="EM105" s="3">
        <v>0.3</v>
      </c>
      <c r="EN105" s="25">
        <f>MIN(IF(C105="Yes",AQ105+CZ105,0),100)</f>
        <v>71</v>
      </c>
      <c r="EO105" s="25">
        <f>IF(ES105&lt;0,EN105+ES105*-4,EN105)</f>
        <v>71</v>
      </c>
      <c r="EP105" s="25">
        <f>MIN(IF(C105="Yes",AQ105+DL105,0), 100)</f>
        <v>28.261666666666667</v>
      </c>
      <c r="EQ105" s="25">
        <f>MIN(IF(C105="Yes",AQ105+DY105,0),100)</f>
        <v>9.89</v>
      </c>
      <c r="ER105" s="25">
        <f>MIN(IF(C105="Yes",AQ105+EI105,0), 100)</f>
        <v>4.4733333333333327</v>
      </c>
      <c r="ES105" s="26">
        <f>EJ105*EN105+EK105*EP105+EL105*EQ105+EM105*ER105</f>
        <v>27.216833333333334</v>
      </c>
      <c r="ET105" s="26">
        <f>EJ105*EO105+EK105*EP105+EL105*EQ105+EM105*ER105</f>
        <v>27.216833333333334</v>
      </c>
    </row>
    <row r="106" spans="1:150" customFormat="1" x14ac:dyDescent="0.3">
      <c r="A106">
        <v>1402018185</v>
      </c>
      <c r="B106" t="s">
        <v>106</v>
      </c>
      <c r="C106" s="2" t="s">
        <v>108</v>
      </c>
      <c r="D106" s="6"/>
      <c r="E106" s="6"/>
      <c r="F106" s="7">
        <v>1</v>
      </c>
      <c r="G106" s="7">
        <v>1</v>
      </c>
      <c r="H106" s="6"/>
      <c r="I106" s="6"/>
      <c r="J106" s="7"/>
      <c r="K106" s="7"/>
      <c r="L106" s="6">
        <v>1</v>
      </c>
      <c r="M106" s="8"/>
      <c r="N106" s="7"/>
      <c r="O106" s="7"/>
      <c r="P106" s="6"/>
      <c r="Q106" s="8"/>
      <c r="R106" s="7"/>
      <c r="S106" s="7"/>
      <c r="T106" s="6"/>
      <c r="U106" s="16"/>
      <c r="V106" s="7"/>
      <c r="W106" s="7"/>
      <c r="X106" s="6"/>
      <c r="Y106" s="6"/>
      <c r="Z106" s="7"/>
      <c r="AA106" s="7"/>
      <c r="AB106" s="6"/>
      <c r="AC106" s="6"/>
      <c r="AD106" s="7"/>
      <c r="AE106" s="8"/>
      <c r="AF106" s="10">
        <v>14</v>
      </c>
      <c r="AG106" s="10">
        <v>10</v>
      </c>
      <c r="AH106" s="10">
        <f>COUNT(D106:AE106)</f>
        <v>3</v>
      </c>
      <c r="AI106" s="22">
        <f>IF(C106="Yes",(AF106-AH106+(CZ106-50)/AG106)/AF106,0)</f>
        <v>0.8571428571428571</v>
      </c>
      <c r="AJ106" s="11">
        <f>SUM(D106:AE106)</f>
        <v>3</v>
      </c>
      <c r="AK106" s="10">
        <f>MAX(AJ106-AL106-AM106,0)*-1</f>
        <v>0</v>
      </c>
      <c r="AL106" s="10">
        <v>10</v>
      </c>
      <c r="AM106" s="10">
        <v>3</v>
      </c>
      <c r="AN106" s="7">
        <f>AJ106+AK106+AO106</f>
        <v>3</v>
      </c>
      <c r="AO106" s="6"/>
      <c r="AP106" s="3">
        <v>0.5</v>
      </c>
      <c r="AQ106" s="15">
        <f>MIN(AN106,AL106)*AP106</f>
        <v>1.5</v>
      </c>
      <c r="AR106" s="6">
        <v>0</v>
      </c>
      <c r="AS106" s="6">
        <v>0</v>
      </c>
      <c r="AT106" s="6">
        <v>1</v>
      </c>
      <c r="AU106" s="6">
        <v>0</v>
      </c>
      <c r="AV106" s="7"/>
      <c r="AW106" s="7">
        <v>0</v>
      </c>
      <c r="AX106" s="7"/>
      <c r="AY106" s="7">
        <v>0</v>
      </c>
      <c r="AZ106" s="6"/>
      <c r="BA106" s="6">
        <v>0</v>
      </c>
      <c r="BB106" s="6"/>
      <c r="BC106" s="6">
        <v>0</v>
      </c>
      <c r="BD106" s="7"/>
      <c r="BE106" s="7">
        <f>IF(DO106&gt;=70, 5, 0)</f>
        <v>0</v>
      </c>
      <c r="BF106" s="7"/>
      <c r="BG106" s="7"/>
      <c r="BH106" s="7">
        <v>0</v>
      </c>
      <c r="BI106" s="6"/>
      <c r="BJ106" s="6">
        <f>IF(EB106&gt;=70, 6, 0)</f>
        <v>0</v>
      </c>
      <c r="BK106" s="6">
        <v>0</v>
      </c>
      <c r="BL106" s="7">
        <v>0</v>
      </c>
      <c r="BM106" s="7">
        <v>-5</v>
      </c>
      <c r="BN106" s="7">
        <v>0</v>
      </c>
      <c r="BO106" s="6"/>
      <c r="BP106" s="6">
        <f>IF(EE106&gt;=70, 6, 0)</f>
        <v>0</v>
      </c>
      <c r="BQ106" s="6">
        <v>0</v>
      </c>
      <c r="BR106" s="7"/>
      <c r="BS106" s="7">
        <v>0</v>
      </c>
      <c r="BT106" s="7">
        <v>0</v>
      </c>
      <c r="BU106" s="6">
        <v>5</v>
      </c>
      <c r="BV106" s="6">
        <v>0</v>
      </c>
      <c r="BW106" s="6">
        <f>IF(DR106&gt;=70, 5, 0)</f>
        <v>0</v>
      </c>
      <c r="BX106" s="6">
        <v>0</v>
      </c>
      <c r="BY106" s="6"/>
      <c r="BZ106" s="6">
        <v>0</v>
      </c>
      <c r="CA106" s="7">
        <v>0</v>
      </c>
      <c r="CB106" s="7">
        <v>0</v>
      </c>
      <c r="CC106" s="7">
        <v>0</v>
      </c>
      <c r="CD106" s="6">
        <v>3</v>
      </c>
      <c r="CE106" s="6">
        <f>IF(DU106&gt;=70, 5, 0)</f>
        <v>0</v>
      </c>
      <c r="CF106" s="6">
        <v>6</v>
      </c>
      <c r="CG106" s="6">
        <v>0</v>
      </c>
      <c r="CH106" s="6"/>
      <c r="CI106" s="6">
        <v>0</v>
      </c>
      <c r="CJ106" s="7"/>
      <c r="CK106" s="7"/>
      <c r="CL106" s="7"/>
      <c r="CM106" s="6"/>
      <c r="CN106" s="6">
        <f>IF(DX106&gt;=70, 5, 0)</f>
        <v>0</v>
      </c>
      <c r="CO106" s="6"/>
      <c r="CP106" s="6"/>
      <c r="CQ106" s="6"/>
      <c r="CR106" s="7"/>
      <c r="CS106" s="7">
        <f>IF(EH106&gt;=70, 6, 0)</f>
        <v>0</v>
      </c>
      <c r="CT106" s="7"/>
      <c r="CU106" s="6"/>
      <c r="CV106" s="7"/>
      <c r="CW106" s="6"/>
      <c r="CX106" s="10">
        <f>SUM(AR106:CW106)</f>
        <v>10</v>
      </c>
      <c r="CY106" s="10">
        <v>50</v>
      </c>
      <c r="CZ106" s="17">
        <f>CX106+CY106</f>
        <v>60</v>
      </c>
      <c r="DA106" s="1">
        <v>42.86</v>
      </c>
      <c r="DB106" s="18">
        <v>25</v>
      </c>
      <c r="DC106" s="18">
        <v>50</v>
      </c>
      <c r="DD106" s="30">
        <f>AVERAGE(DB106:DC106)</f>
        <v>37.5</v>
      </c>
      <c r="DE106" s="1">
        <v>0</v>
      </c>
      <c r="DF106" s="30">
        <v>65</v>
      </c>
      <c r="DG106" s="1">
        <v>0</v>
      </c>
      <c r="DH106" s="30">
        <v>0</v>
      </c>
      <c r="DI106" s="18">
        <v>0</v>
      </c>
      <c r="DJ106" s="18">
        <v>0</v>
      </c>
      <c r="DK106" s="1"/>
      <c r="DL106" s="15">
        <f>AVERAGE(DA106,DD106:DH106,DK106)</f>
        <v>24.22666666666667</v>
      </c>
      <c r="DM106" s="1">
        <v>20</v>
      </c>
      <c r="DN106" s="1">
        <v>33.33</v>
      </c>
      <c r="DO106" s="1">
        <f>MAX(DM106:DN106)</f>
        <v>33.33</v>
      </c>
      <c r="DP106" s="30">
        <v>16.670000000000002</v>
      </c>
      <c r="DQ106" s="30">
        <v>0</v>
      </c>
      <c r="DR106" s="30">
        <f>MAX(DP106:DQ106)</f>
        <v>16.670000000000002</v>
      </c>
      <c r="DS106" s="1">
        <v>16.670000000000002</v>
      </c>
      <c r="DT106" s="1">
        <v>0</v>
      </c>
      <c r="DU106" s="1">
        <f>MAX(DS106:DT106)</f>
        <v>16.670000000000002</v>
      </c>
      <c r="DV106" s="30">
        <v>0</v>
      </c>
      <c r="DW106" s="30">
        <v>0</v>
      </c>
      <c r="DX106" s="30"/>
      <c r="DY106" s="15">
        <f>AVERAGE(DO106,DR106,DU106,DX106)</f>
        <v>22.223333333333333</v>
      </c>
      <c r="DZ106" s="1">
        <v>0</v>
      </c>
      <c r="EA106" s="1">
        <v>0</v>
      </c>
      <c r="EB106" s="1">
        <f>MIN(MAX(DZ106:EA106)+0.2*EH106, 100)</f>
        <v>0</v>
      </c>
      <c r="EC106" s="30">
        <v>0</v>
      </c>
      <c r="ED106" s="30">
        <v>0</v>
      </c>
      <c r="EE106" s="30">
        <f>MIN(MAX(EC106:ED106)+0.15*EH106, 100)</f>
        <v>0</v>
      </c>
      <c r="EF106" s="1">
        <v>0</v>
      </c>
      <c r="EG106" s="1">
        <v>0</v>
      </c>
      <c r="EH106" s="1">
        <f>MAX(EF106:EG106)</f>
        <v>0</v>
      </c>
      <c r="EI106" s="15">
        <f>AVERAGE(EB106,EE106,EH106)</f>
        <v>0</v>
      </c>
      <c r="EJ106" s="3">
        <v>0.25</v>
      </c>
      <c r="EK106" s="3">
        <v>0.2</v>
      </c>
      <c r="EL106" s="3">
        <v>0.25</v>
      </c>
      <c r="EM106" s="3">
        <v>0.3</v>
      </c>
      <c r="EN106" s="25">
        <f>MIN(IF(C106="Yes",AQ106+CZ106,0),100)</f>
        <v>61.5</v>
      </c>
      <c r="EO106" s="25">
        <f>IF(ES106&lt;0,EN106+ES106*-4,EN106)</f>
        <v>61.5</v>
      </c>
      <c r="EP106" s="25">
        <f>MIN(IF(C106="Yes",AQ106+DL106,0), 100)</f>
        <v>25.72666666666667</v>
      </c>
      <c r="EQ106" s="25">
        <f>MIN(IF(C106="Yes",AQ106+DY106,0),100)</f>
        <v>23.723333333333333</v>
      </c>
      <c r="ER106" s="25">
        <f>MIN(IF(C106="Yes",AQ106+EI106,0), 100)</f>
        <v>1.5</v>
      </c>
      <c r="ES106" s="26">
        <f>EJ106*EN106+EK106*EP106+EL106*EQ106+EM106*ER106</f>
        <v>26.901166666666665</v>
      </c>
      <c r="ET106" s="26">
        <f>EJ106*EO106+EK106*EP106+EL106*EQ106+EM106*ER106</f>
        <v>26.901166666666665</v>
      </c>
    </row>
    <row r="107" spans="1:150" customFormat="1" x14ac:dyDescent="0.3">
      <c r="A107">
        <v>1402019050</v>
      </c>
      <c r="B107" t="s">
        <v>105</v>
      </c>
      <c r="C107" s="2" t="s">
        <v>108</v>
      </c>
      <c r="D107" s="6">
        <v>1</v>
      </c>
      <c r="E107" s="6"/>
      <c r="F107" s="7"/>
      <c r="G107" s="7"/>
      <c r="H107" s="6"/>
      <c r="I107" s="6"/>
      <c r="J107" s="7"/>
      <c r="K107" s="7"/>
      <c r="L107" s="6"/>
      <c r="M107" s="8"/>
      <c r="N107" s="7"/>
      <c r="O107" s="7"/>
      <c r="P107" s="6"/>
      <c r="Q107" s="8"/>
      <c r="R107" s="7">
        <v>1</v>
      </c>
      <c r="S107" s="7"/>
      <c r="T107" s="6"/>
      <c r="U107" s="6"/>
      <c r="V107" s="7"/>
      <c r="W107" s="7"/>
      <c r="X107" s="6"/>
      <c r="Y107" s="6"/>
      <c r="Z107" s="7"/>
      <c r="AA107" s="7"/>
      <c r="AB107" s="6"/>
      <c r="AC107" s="6"/>
      <c r="AD107" s="7"/>
      <c r="AE107" s="8"/>
      <c r="AF107" s="10">
        <v>14</v>
      </c>
      <c r="AG107" s="10">
        <v>10</v>
      </c>
      <c r="AH107" s="10">
        <f>COUNT(D107:AE107)</f>
        <v>2</v>
      </c>
      <c r="AI107" s="22">
        <f>IF(C107="Yes",(AF107-AH107+(CZ107-50)/AG107)/AF107,0)</f>
        <v>0.84285714285714286</v>
      </c>
      <c r="AJ107" s="11">
        <f>SUM(D107:AE107)</f>
        <v>2</v>
      </c>
      <c r="AK107" s="10">
        <f>MAX(AJ107-AL107-AM107,0)*-1</f>
        <v>0</v>
      </c>
      <c r="AL107" s="10">
        <v>10</v>
      </c>
      <c r="AM107" s="10">
        <v>3</v>
      </c>
      <c r="AN107" s="7">
        <f>AJ107+AK107+AO107</f>
        <v>2</v>
      </c>
      <c r="AO107" s="6"/>
      <c r="AP107" s="3">
        <v>0.5</v>
      </c>
      <c r="AQ107" s="15">
        <f>MIN(AN107,AL107)*AP107</f>
        <v>1</v>
      </c>
      <c r="AR107" s="6">
        <v>0</v>
      </c>
      <c r="AS107" s="6">
        <v>0</v>
      </c>
      <c r="AT107" s="6">
        <v>2</v>
      </c>
      <c r="AU107" s="6">
        <v>0</v>
      </c>
      <c r="AV107" s="7"/>
      <c r="AW107" s="7">
        <v>0</v>
      </c>
      <c r="AX107" s="7"/>
      <c r="AY107" s="7">
        <v>0</v>
      </c>
      <c r="AZ107" s="6"/>
      <c r="BA107" s="6">
        <v>0</v>
      </c>
      <c r="BB107" s="6"/>
      <c r="BC107" s="6">
        <v>-5</v>
      </c>
      <c r="BD107" s="7"/>
      <c r="BE107" s="7">
        <f>IF(DO107&gt;=70, 5, 0)</f>
        <v>0</v>
      </c>
      <c r="BF107" s="7"/>
      <c r="BG107" s="7"/>
      <c r="BH107" s="7">
        <v>0</v>
      </c>
      <c r="BI107" s="6"/>
      <c r="BJ107" s="6">
        <f>IF(EB107&gt;=70, 6, 0)</f>
        <v>0</v>
      </c>
      <c r="BK107" s="6">
        <v>-5</v>
      </c>
      <c r="BL107" s="7">
        <v>0</v>
      </c>
      <c r="BM107" s="7">
        <v>0</v>
      </c>
      <c r="BN107" s="7">
        <v>0</v>
      </c>
      <c r="BO107" s="6"/>
      <c r="BP107" s="6">
        <f>IF(EE107&gt;=70, 6, 0)</f>
        <v>0</v>
      </c>
      <c r="BQ107" s="6">
        <v>0</v>
      </c>
      <c r="BR107" s="7"/>
      <c r="BS107" s="7">
        <v>0</v>
      </c>
      <c r="BT107" s="7">
        <v>0</v>
      </c>
      <c r="BU107" s="6"/>
      <c r="BV107" s="6">
        <v>0</v>
      </c>
      <c r="BW107" s="6">
        <f>IF(DR107&gt;=70, 5, 0)</f>
        <v>0</v>
      </c>
      <c r="BX107" s="6">
        <v>0</v>
      </c>
      <c r="BY107" s="6"/>
      <c r="BZ107" s="6">
        <v>0</v>
      </c>
      <c r="CA107" s="7">
        <v>0</v>
      </c>
      <c r="CB107" s="7">
        <v>0</v>
      </c>
      <c r="CC107" s="7">
        <v>0</v>
      </c>
      <c r="CD107" s="6">
        <v>0</v>
      </c>
      <c r="CE107" s="6">
        <f>IF(DU107&gt;=70, 5, 0)</f>
        <v>0</v>
      </c>
      <c r="CF107" s="6">
        <v>6</v>
      </c>
      <c r="CG107" s="6">
        <v>0</v>
      </c>
      <c r="CH107" s="6"/>
      <c r="CI107" s="6">
        <v>0</v>
      </c>
      <c r="CJ107" s="7"/>
      <c r="CK107" s="7"/>
      <c r="CL107" s="7"/>
      <c r="CM107" s="6"/>
      <c r="CN107" s="6">
        <f>IF(DX107&gt;=70, 5, 0)</f>
        <v>0</v>
      </c>
      <c r="CO107" s="6"/>
      <c r="CP107" s="6"/>
      <c r="CQ107" s="6"/>
      <c r="CR107" s="7"/>
      <c r="CS107" s="7">
        <f>IF(EH107&gt;=70, 6, 0)</f>
        <v>0</v>
      </c>
      <c r="CT107" s="7"/>
      <c r="CU107" s="6"/>
      <c r="CV107" s="7"/>
      <c r="CW107" s="6"/>
      <c r="CX107" s="10">
        <f>SUM(AR107:CW107)</f>
        <v>-2</v>
      </c>
      <c r="CY107" s="10">
        <v>50</v>
      </c>
      <c r="CZ107" s="17">
        <f>CX107+CY107</f>
        <v>48</v>
      </c>
      <c r="DA107" s="1">
        <v>65.709999999999994</v>
      </c>
      <c r="DB107" s="18">
        <v>50</v>
      </c>
      <c r="DC107" s="18">
        <v>0</v>
      </c>
      <c r="DD107" s="30">
        <f>AVERAGE(DB107:DC107)</f>
        <v>25</v>
      </c>
      <c r="DE107" s="1">
        <v>0</v>
      </c>
      <c r="DF107" s="30">
        <v>25</v>
      </c>
      <c r="DG107" s="1">
        <v>0</v>
      </c>
      <c r="DH107" s="30">
        <v>0</v>
      </c>
      <c r="DI107" s="18">
        <v>0</v>
      </c>
      <c r="DJ107" s="18">
        <v>0</v>
      </c>
      <c r="DK107" s="1"/>
      <c r="DL107" s="15">
        <f>AVERAGE(DA107,DD107:DH107,DK107)</f>
        <v>19.285</v>
      </c>
      <c r="DM107" s="1">
        <v>40</v>
      </c>
      <c r="DN107" s="1">
        <v>0</v>
      </c>
      <c r="DO107" s="1">
        <f>MAX(DM107:DN107)</f>
        <v>40</v>
      </c>
      <c r="DP107" s="30">
        <v>11.11</v>
      </c>
      <c r="DQ107" s="30">
        <v>0</v>
      </c>
      <c r="DR107" s="30">
        <f>MAX(DP107:DQ107)</f>
        <v>11.11</v>
      </c>
      <c r="DS107" s="1">
        <v>11.11</v>
      </c>
      <c r="DT107" s="1">
        <v>0</v>
      </c>
      <c r="DU107" s="1">
        <f>MAX(DS107:DT107)</f>
        <v>11.11</v>
      </c>
      <c r="DV107" s="30">
        <v>0</v>
      </c>
      <c r="DW107" s="30">
        <v>0</v>
      </c>
      <c r="DX107" s="30"/>
      <c r="DY107" s="15">
        <f>AVERAGE(DO107,DR107,DU107,DX107)</f>
        <v>20.74</v>
      </c>
      <c r="DZ107" s="1">
        <v>6.67</v>
      </c>
      <c r="EA107" s="1">
        <v>0</v>
      </c>
      <c r="EB107" s="1">
        <f>MIN(MAX(DZ107:EA107)+0.2*EH107, 100)</f>
        <v>6.67</v>
      </c>
      <c r="EC107" s="30">
        <v>41.67</v>
      </c>
      <c r="ED107" s="30">
        <v>0</v>
      </c>
      <c r="EE107" s="30">
        <f>MIN(MAX(EC107:ED107)+0.15*EH107, 100)</f>
        <v>41.67</v>
      </c>
      <c r="EF107" s="1">
        <v>0</v>
      </c>
      <c r="EG107" s="1">
        <v>0</v>
      </c>
      <c r="EH107" s="1">
        <f>MAX(EF107:EG107)</f>
        <v>0</v>
      </c>
      <c r="EI107" s="15">
        <f>AVERAGE(EB107,EE107,EH107)</f>
        <v>16.113333333333333</v>
      </c>
      <c r="EJ107" s="3">
        <v>0.25</v>
      </c>
      <c r="EK107" s="3">
        <v>0.2</v>
      </c>
      <c r="EL107" s="3">
        <v>0.25</v>
      </c>
      <c r="EM107" s="3">
        <v>0.3</v>
      </c>
      <c r="EN107" s="25">
        <f>MIN(IF(C107="Yes",AQ107+CZ107,0),100)</f>
        <v>49</v>
      </c>
      <c r="EO107" s="25">
        <f>IF(ES107&lt;0,EN107+ES107*-4,EN107)</f>
        <v>49</v>
      </c>
      <c r="EP107" s="25">
        <f>MIN(IF(C107="Yes",AQ107+DL107,0), 100)</f>
        <v>20.285</v>
      </c>
      <c r="EQ107" s="25">
        <f>MIN(IF(C107="Yes",AQ107+DY107,0),100)</f>
        <v>21.74</v>
      </c>
      <c r="ER107" s="25">
        <f>MIN(IF(C107="Yes",AQ107+EI107,0), 100)</f>
        <v>17.113333333333333</v>
      </c>
      <c r="ES107" s="26">
        <f>EJ107*EN107+EK107*EP107+EL107*EQ107+EM107*ER107</f>
        <v>26.876000000000001</v>
      </c>
      <c r="ET107" s="26">
        <f>EJ107*EO107+EK107*EP107+EL107*EQ107+EM107*ER107</f>
        <v>26.876000000000001</v>
      </c>
    </row>
    <row r="108" spans="1:150" customFormat="1" x14ac:dyDescent="0.3">
      <c r="A108">
        <v>1402017157</v>
      </c>
      <c r="B108" t="s">
        <v>106</v>
      </c>
      <c r="C108" s="2" t="s">
        <v>108</v>
      </c>
      <c r="D108" s="6"/>
      <c r="E108" s="6"/>
      <c r="F108" s="7"/>
      <c r="G108" s="7"/>
      <c r="H108" s="6">
        <v>0</v>
      </c>
      <c r="I108" s="6"/>
      <c r="J108" s="7"/>
      <c r="K108" s="7"/>
      <c r="L108" s="6"/>
      <c r="M108" s="8"/>
      <c r="N108" s="7"/>
      <c r="O108" s="7"/>
      <c r="P108" s="6"/>
      <c r="Q108" s="8"/>
      <c r="R108" s="7">
        <v>0</v>
      </c>
      <c r="S108" s="7">
        <v>1</v>
      </c>
      <c r="T108" s="6"/>
      <c r="U108" s="16"/>
      <c r="V108" s="7"/>
      <c r="W108" s="7"/>
      <c r="X108" s="6"/>
      <c r="Y108" s="6"/>
      <c r="Z108" s="7"/>
      <c r="AA108" s="7"/>
      <c r="AB108" s="6"/>
      <c r="AC108" s="6"/>
      <c r="AD108" s="7"/>
      <c r="AE108" s="8"/>
      <c r="AF108" s="10">
        <v>14</v>
      </c>
      <c r="AG108" s="10">
        <v>10</v>
      </c>
      <c r="AH108" s="10">
        <f>COUNT(D108:AE108)</f>
        <v>3</v>
      </c>
      <c r="AI108" s="22">
        <f>IF(C108="Yes",(AF108-AH108+(CZ108-50)/AG108)/AF108,0)</f>
        <v>0.65714285714285714</v>
      </c>
      <c r="AJ108" s="11">
        <f>SUM(D108:AE108)</f>
        <v>1</v>
      </c>
      <c r="AK108" s="10">
        <f>MAX(AJ108-AL108-AM108,0)*-1</f>
        <v>0</v>
      </c>
      <c r="AL108" s="10">
        <v>10</v>
      </c>
      <c r="AM108" s="10">
        <v>3</v>
      </c>
      <c r="AN108" s="7">
        <f>AJ108+AK108+AO108</f>
        <v>1</v>
      </c>
      <c r="AO108" s="6"/>
      <c r="AP108" s="3">
        <v>0.5</v>
      </c>
      <c r="AQ108" s="15">
        <f>MIN(AN108,AL108)*AP108</f>
        <v>0.5</v>
      </c>
      <c r="AR108" s="6">
        <v>0</v>
      </c>
      <c r="AS108" s="6">
        <v>0</v>
      </c>
      <c r="AT108" s="6">
        <v>1</v>
      </c>
      <c r="AU108" s="6">
        <v>0</v>
      </c>
      <c r="AV108" s="7"/>
      <c r="AW108" s="7">
        <v>0</v>
      </c>
      <c r="AX108" s="7"/>
      <c r="AY108" s="7">
        <v>0</v>
      </c>
      <c r="AZ108" s="6"/>
      <c r="BA108" s="6">
        <v>-5</v>
      </c>
      <c r="BB108" s="6"/>
      <c r="BC108" s="6">
        <v>-5</v>
      </c>
      <c r="BD108" s="7"/>
      <c r="BE108" s="7">
        <f>IF(DO108&gt;=70, 5, 0)</f>
        <v>0</v>
      </c>
      <c r="BF108" s="7"/>
      <c r="BG108" s="7"/>
      <c r="BH108" s="7">
        <v>0</v>
      </c>
      <c r="BI108" s="6"/>
      <c r="BJ108" s="6">
        <f>IF(EB108&gt;=70, 6, 0)</f>
        <v>0</v>
      </c>
      <c r="BK108" s="6">
        <v>-5</v>
      </c>
      <c r="BL108" s="7">
        <v>0</v>
      </c>
      <c r="BM108" s="7">
        <v>-5</v>
      </c>
      <c r="BN108" s="7">
        <v>0</v>
      </c>
      <c r="BO108" s="6"/>
      <c r="BP108" s="6">
        <f>IF(EE108&gt;=70, 6, 0)</f>
        <v>0</v>
      </c>
      <c r="BQ108" s="6">
        <v>0</v>
      </c>
      <c r="BR108" s="7"/>
      <c r="BS108" s="7">
        <v>0</v>
      </c>
      <c r="BT108" s="7">
        <v>0</v>
      </c>
      <c r="BU108" s="6">
        <v>5</v>
      </c>
      <c r="BV108" s="6">
        <v>0</v>
      </c>
      <c r="BW108" s="6">
        <f>IF(DR108&gt;=70, 5, 0)</f>
        <v>0</v>
      </c>
      <c r="BX108" s="6">
        <v>-5</v>
      </c>
      <c r="BY108" s="6"/>
      <c r="BZ108" s="6">
        <v>0</v>
      </c>
      <c r="CA108" s="7">
        <v>0</v>
      </c>
      <c r="CB108" s="7">
        <v>0</v>
      </c>
      <c r="CC108" s="7">
        <v>0</v>
      </c>
      <c r="CD108" s="6">
        <v>0</v>
      </c>
      <c r="CE108" s="6">
        <f>IF(DU108&gt;=70, 5, 0)</f>
        <v>0</v>
      </c>
      <c r="CF108" s="6">
        <v>6</v>
      </c>
      <c r="CG108" s="6">
        <v>-5</v>
      </c>
      <c r="CH108" s="6"/>
      <c r="CI108" s="6">
        <v>0</v>
      </c>
      <c r="CJ108" s="7"/>
      <c r="CK108" s="7"/>
      <c r="CL108" s="7"/>
      <c r="CM108" s="6"/>
      <c r="CN108" s="6">
        <f>IF(DX108&gt;=70, 5, 0)</f>
        <v>0</v>
      </c>
      <c r="CO108" s="6"/>
      <c r="CP108" s="6"/>
      <c r="CQ108" s="6"/>
      <c r="CR108" s="7"/>
      <c r="CS108" s="7">
        <f>IF(EH108&gt;=70, 6, 0)</f>
        <v>0</v>
      </c>
      <c r="CT108" s="7"/>
      <c r="CU108" s="6"/>
      <c r="CV108" s="7"/>
      <c r="CW108" s="6"/>
      <c r="CX108" s="10">
        <f>SUM(AR108:CW108)</f>
        <v>-18</v>
      </c>
      <c r="CY108" s="10">
        <v>50</v>
      </c>
      <c r="CZ108" s="17">
        <f>CX108+CY108</f>
        <v>32</v>
      </c>
      <c r="DA108" s="1">
        <v>31.43</v>
      </c>
      <c r="DB108" s="18">
        <v>0</v>
      </c>
      <c r="DC108" s="18">
        <v>50</v>
      </c>
      <c r="DD108" s="30">
        <f>AVERAGE(DB108:DC108)</f>
        <v>25</v>
      </c>
      <c r="DE108" s="1">
        <v>0</v>
      </c>
      <c r="DF108" s="30">
        <v>35</v>
      </c>
      <c r="DG108" s="1">
        <v>0</v>
      </c>
      <c r="DH108" s="30">
        <v>0</v>
      </c>
      <c r="DI108" s="18">
        <v>0</v>
      </c>
      <c r="DJ108" s="18">
        <v>0</v>
      </c>
      <c r="DK108" s="1"/>
      <c r="DL108" s="15">
        <f>AVERAGE(DA108,DD108:DH108,DK108)</f>
        <v>15.238333333333335</v>
      </c>
      <c r="DM108" s="1">
        <v>53.33</v>
      </c>
      <c r="DN108" s="1">
        <v>33.33</v>
      </c>
      <c r="DO108" s="1">
        <f>MAX(DM108:DN108)</f>
        <v>53.33</v>
      </c>
      <c r="DP108" s="30">
        <v>33.33</v>
      </c>
      <c r="DQ108" s="30">
        <v>0</v>
      </c>
      <c r="DR108" s="30">
        <f>MAX(DP108:DQ108)</f>
        <v>33.33</v>
      </c>
      <c r="DS108" s="1">
        <v>33.33</v>
      </c>
      <c r="DT108" s="1">
        <v>0</v>
      </c>
      <c r="DU108" s="1">
        <f>MAX(DS108:DT108)</f>
        <v>33.33</v>
      </c>
      <c r="DV108" s="30">
        <v>0</v>
      </c>
      <c r="DW108" s="30">
        <v>0</v>
      </c>
      <c r="DX108" s="30"/>
      <c r="DY108" s="15">
        <f>AVERAGE(DO108,DR108,DU108,DX108)</f>
        <v>39.996666666666663</v>
      </c>
      <c r="DZ108" s="1">
        <v>0</v>
      </c>
      <c r="EA108" s="1">
        <v>0</v>
      </c>
      <c r="EB108" s="1">
        <f>MIN(MAX(DZ108:EA108)+0.2*EH108, 100)</f>
        <v>0</v>
      </c>
      <c r="EC108" s="30">
        <v>50</v>
      </c>
      <c r="ED108" s="30">
        <v>0</v>
      </c>
      <c r="EE108" s="30">
        <f>MIN(MAX(EC108:ED108)+0.15*EH108, 100)</f>
        <v>50</v>
      </c>
      <c r="EF108" s="1">
        <v>0</v>
      </c>
      <c r="EG108" s="1">
        <v>0</v>
      </c>
      <c r="EH108" s="1">
        <f>MAX(EF108:EG108)</f>
        <v>0</v>
      </c>
      <c r="EI108" s="15">
        <f>AVERAGE(EB108,EE108,EH108)</f>
        <v>16.666666666666668</v>
      </c>
      <c r="EJ108" s="3">
        <v>0.25</v>
      </c>
      <c r="EK108" s="3">
        <v>0.2</v>
      </c>
      <c r="EL108" s="3">
        <v>0.25</v>
      </c>
      <c r="EM108" s="3">
        <v>0.3</v>
      </c>
      <c r="EN108" s="25">
        <f>MIN(IF(C108="Yes",AQ108+CZ108,0),100)</f>
        <v>32.5</v>
      </c>
      <c r="EO108" s="25">
        <f>IF(ES108&lt;0,EN108+ES108*-4,EN108)</f>
        <v>32.5</v>
      </c>
      <c r="EP108" s="25">
        <f>MIN(IF(C108="Yes",AQ108+DL108,0), 100)</f>
        <v>15.738333333333335</v>
      </c>
      <c r="EQ108" s="25">
        <f>MIN(IF(C108="Yes",AQ108+DY108,0),100)</f>
        <v>40.496666666666663</v>
      </c>
      <c r="ER108" s="25">
        <f>MIN(IF(C108="Yes",AQ108+EI108,0), 100)</f>
        <v>17.166666666666668</v>
      </c>
      <c r="ES108" s="26">
        <f>EJ108*EN108+EK108*EP108+EL108*EQ108+EM108*ER108</f>
        <v>26.546833333333332</v>
      </c>
      <c r="ET108" s="26">
        <f>EJ108*EO108+EK108*EP108+EL108*EQ108+EM108*ER108</f>
        <v>26.546833333333332</v>
      </c>
    </row>
    <row r="109" spans="1:150" customFormat="1" x14ac:dyDescent="0.3">
      <c r="A109">
        <v>1402019047</v>
      </c>
      <c r="B109" t="s">
        <v>107</v>
      </c>
      <c r="C109" s="2" t="s">
        <v>108</v>
      </c>
      <c r="D109" s="6">
        <v>1</v>
      </c>
      <c r="E109" s="6"/>
      <c r="F109" s="7"/>
      <c r="G109" s="7"/>
      <c r="H109" s="6">
        <v>1</v>
      </c>
      <c r="I109" s="6">
        <v>1</v>
      </c>
      <c r="J109" s="7"/>
      <c r="K109" s="7"/>
      <c r="L109" s="6"/>
      <c r="M109" s="8"/>
      <c r="N109" s="7"/>
      <c r="O109" s="7"/>
      <c r="P109" s="6"/>
      <c r="Q109" s="8"/>
      <c r="R109" s="7"/>
      <c r="S109" s="7"/>
      <c r="T109" s="6"/>
      <c r="U109" s="6"/>
      <c r="V109" s="7">
        <v>1</v>
      </c>
      <c r="W109" s="7"/>
      <c r="X109" s="6"/>
      <c r="Y109" s="6"/>
      <c r="Z109" s="7"/>
      <c r="AA109" s="7"/>
      <c r="AB109" s="6"/>
      <c r="AC109" s="6"/>
      <c r="AD109" s="7"/>
      <c r="AE109" s="8"/>
      <c r="AF109" s="10">
        <v>14</v>
      </c>
      <c r="AG109" s="10">
        <v>10</v>
      </c>
      <c r="AH109" s="10">
        <f>COUNT(D109:AE109)</f>
        <v>4</v>
      </c>
      <c r="AI109" s="22">
        <f>IF(C109="Yes",(AF109-AH109+(CZ109-50)/AG109)/AF109,0)</f>
        <v>0.63571428571428579</v>
      </c>
      <c r="AJ109" s="11">
        <f>SUM(D109:AE109)</f>
        <v>4</v>
      </c>
      <c r="AK109" s="10">
        <f>MAX(AJ109-AL109-AM109,0)*-1</f>
        <v>0</v>
      </c>
      <c r="AL109" s="10">
        <v>10</v>
      </c>
      <c r="AM109" s="10">
        <v>3</v>
      </c>
      <c r="AN109" s="7">
        <f>AJ109+AK109+AO109</f>
        <v>4</v>
      </c>
      <c r="AO109" s="6"/>
      <c r="AP109" s="3">
        <v>0.5</v>
      </c>
      <c r="AQ109" s="15">
        <f>MIN(AN109,AL109)*AP109</f>
        <v>2</v>
      </c>
      <c r="AR109" s="6">
        <v>0</v>
      </c>
      <c r="AS109" s="6">
        <v>0</v>
      </c>
      <c r="AT109" s="6">
        <v>3</v>
      </c>
      <c r="AU109" s="6">
        <v>0</v>
      </c>
      <c r="AV109" s="7"/>
      <c r="AW109" s="7">
        <v>-5</v>
      </c>
      <c r="AX109" s="7"/>
      <c r="AY109" s="7">
        <v>-5</v>
      </c>
      <c r="AZ109" s="6"/>
      <c r="BA109" s="6">
        <v>3</v>
      </c>
      <c r="BB109" s="6"/>
      <c r="BC109" s="6">
        <v>0</v>
      </c>
      <c r="BD109" s="7"/>
      <c r="BE109" s="7">
        <f>IF(DO109&gt;=70, 5, 0)</f>
        <v>0</v>
      </c>
      <c r="BF109" s="7"/>
      <c r="BG109" s="7"/>
      <c r="BH109" s="7">
        <v>0</v>
      </c>
      <c r="BI109" s="6"/>
      <c r="BJ109" s="6">
        <f>IF(EB109&gt;=70, 6, 0)</f>
        <v>0</v>
      </c>
      <c r="BK109" s="6">
        <v>-5</v>
      </c>
      <c r="BL109" s="7">
        <v>0</v>
      </c>
      <c r="BM109" s="7">
        <v>-5</v>
      </c>
      <c r="BN109" s="7">
        <v>0</v>
      </c>
      <c r="BO109" s="6">
        <v>2</v>
      </c>
      <c r="BP109" s="6">
        <f>IF(EE109&gt;=70, 6, 0)</f>
        <v>0</v>
      </c>
      <c r="BQ109" s="6">
        <v>0</v>
      </c>
      <c r="BR109" s="7"/>
      <c r="BS109" s="7">
        <v>0</v>
      </c>
      <c r="BT109" s="7">
        <v>-5</v>
      </c>
      <c r="BU109" s="6"/>
      <c r="BV109" s="6">
        <v>0</v>
      </c>
      <c r="BW109" s="6">
        <f>IF(DR109&gt;=70, 5, 0)</f>
        <v>0</v>
      </c>
      <c r="BX109" s="6">
        <v>0</v>
      </c>
      <c r="BY109" s="6"/>
      <c r="BZ109" s="6">
        <v>0</v>
      </c>
      <c r="CA109" s="7">
        <v>0</v>
      </c>
      <c r="CB109" s="7">
        <v>0</v>
      </c>
      <c r="CC109" s="7">
        <v>0</v>
      </c>
      <c r="CD109" s="6">
        <v>0</v>
      </c>
      <c r="CE109" s="6">
        <f>IF(DU109&gt;=70, 5, 0)</f>
        <v>0</v>
      </c>
      <c r="CF109" s="6">
        <v>6</v>
      </c>
      <c r="CG109" s="6">
        <v>0</v>
      </c>
      <c r="CH109" s="6"/>
      <c r="CI109" s="6">
        <v>0</v>
      </c>
      <c r="CJ109" s="7"/>
      <c r="CK109" s="7"/>
      <c r="CL109" s="7"/>
      <c r="CM109" s="6"/>
      <c r="CN109" s="6">
        <f>IF(DX109&gt;=70, 5, 0)</f>
        <v>0</v>
      </c>
      <c r="CO109" s="6"/>
      <c r="CP109" s="6"/>
      <c r="CQ109" s="6"/>
      <c r="CR109" s="7"/>
      <c r="CS109" s="7">
        <f>IF(EH109&gt;=70, 6, 0)</f>
        <v>0</v>
      </c>
      <c r="CT109" s="7"/>
      <c r="CU109" s="6"/>
      <c r="CV109" s="7"/>
      <c r="CW109" s="6"/>
      <c r="CX109" s="10">
        <f>SUM(AR109:CW109)</f>
        <v>-11</v>
      </c>
      <c r="CY109" s="10">
        <v>50</v>
      </c>
      <c r="CZ109" s="17">
        <f>CX109+CY109</f>
        <v>39</v>
      </c>
      <c r="DA109" s="1">
        <v>68.569999999999993</v>
      </c>
      <c r="DB109" s="18">
        <v>0</v>
      </c>
      <c r="DC109" s="18">
        <v>50</v>
      </c>
      <c r="DD109" s="30">
        <f>AVERAGE(DB109:DC109)</f>
        <v>25</v>
      </c>
      <c r="DE109" s="1">
        <v>0</v>
      </c>
      <c r="DF109" s="30">
        <v>0</v>
      </c>
      <c r="DG109" s="1">
        <v>0</v>
      </c>
      <c r="DH109" s="30">
        <v>0</v>
      </c>
      <c r="DI109" s="18">
        <v>0</v>
      </c>
      <c r="DJ109" s="18">
        <v>0</v>
      </c>
      <c r="DK109" s="1"/>
      <c r="DL109" s="15">
        <f>AVERAGE(DA109,DD109:DH109,DK109)</f>
        <v>15.594999999999999</v>
      </c>
      <c r="DM109" s="1">
        <v>40</v>
      </c>
      <c r="DN109" s="1">
        <v>46.67</v>
      </c>
      <c r="DO109" s="1">
        <f>MAX(DM109:DN109)</f>
        <v>46.67</v>
      </c>
      <c r="DP109" s="30">
        <v>16.670000000000002</v>
      </c>
      <c r="DQ109" s="30">
        <v>0</v>
      </c>
      <c r="DR109" s="30">
        <f>MAX(DP109:DQ109)</f>
        <v>16.670000000000002</v>
      </c>
      <c r="DS109" s="1">
        <v>16.670000000000002</v>
      </c>
      <c r="DT109" s="1">
        <v>0</v>
      </c>
      <c r="DU109" s="1">
        <f>MAX(DS109:DT109)</f>
        <v>16.670000000000002</v>
      </c>
      <c r="DV109" s="30">
        <v>0</v>
      </c>
      <c r="DW109" s="30">
        <v>0</v>
      </c>
      <c r="DX109" s="30"/>
      <c r="DY109" s="15">
        <f>AVERAGE(DO109,DR109,DU109,DX109)</f>
        <v>26.67</v>
      </c>
      <c r="DZ109" s="1">
        <v>0</v>
      </c>
      <c r="EA109" s="1">
        <v>0</v>
      </c>
      <c r="EB109" s="1">
        <f>MIN(MAX(DZ109:EA109)+0.2*EH109, 100)</f>
        <v>0</v>
      </c>
      <c r="EC109" s="30">
        <v>50</v>
      </c>
      <c r="ED109" s="30">
        <v>0</v>
      </c>
      <c r="EE109" s="30">
        <f>MIN(MAX(EC109:ED109)+0.15*EH109, 100)</f>
        <v>50</v>
      </c>
      <c r="EF109" s="1">
        <v>0</v>
      </c>
      <c r="EG109" s="1">
        <v>0</v>
      </c>
      <c r="EH109" s="1">
        <f>MAX(EF109:EG109)</f>
        <v>0</v>
      </c>
      <c r="EI109" s="15">
        <f>AVERAGE(EB109,EE109,EH109)</f>
        <v>16.666666666666668</v>
      </c>
      <c r="EJ109" s="3">
        <v>0.25</v>
      </c>
      <c r="EK109" s="3">
        <v>0.2</v>
      </c>
      <c r="EL109" s="3">
        <v>0.25</v>
      </c>
      <c r="EM109" s="3">
        <v>0.3</v>
      </c>
      <c r="EN109" s="25">
        <f>MIN(IF(C109="Yes",AQ109+CZ109,0),100)</f>
        <v>41</v>
      </c>
      <c r="EO109" s="25">
        <f>IF(ES109&lt;0,EN109+ES109*-4,EN109)</f>
        <v>41</v>
      </c>
      <c r="EP109" s="25">
        <f>MIN(IF(C109="Yes",AQ109+DL109,0), 100)</f>
        <v>17.594999999999999</v>
      </c>
      <c r="EQ109" s="25">
        <f>MIN(IF(C109="Yes",AQ109+DY109,0),100)</f>
        <v>28.67</v>
      </c>
      <c r="ER109" s="25">
        <f>MIN(IF(C109="Yes",AQ109+EI109,0), 100)</f>
        <v>18.666666666666668</v>
      </c>
      <c r="ES109" s="26">
        <f>EJ109*EN109+EK109*EP109+EL109*EQ109+EM109*ER109</f>
        <v>26.536500000000004</v>
      </c>
      <c r="ET109" s="26">
        <f>EJ109*EO109+EK109*EP109+EL109*EQ109+EM109*ER109</f>
        <v>26.536500000000004</v>
      </c>
    </row>
    <row r="110" spans="1:150" customFormat="1" x14ac:dyDescent="0.3">
      <c r="A110">
        <v>1402019132</v>
      </c>
      <c r="B110" t="s">
        <v>107</v>
      </c>
      <c r="C110" s="2" t="s">
        <v>108</v>
      </c>
      <c r="D110" s="6">
        <v>1</v>
      </c>
      <c r="E110" s="6">
        <v>1</v>
      </c>
      <c r="F110" s="7"/>
      <c r="G110" s="7"/>
      <c r="H110" s="6"/>
      <c r="I110" s="6">
        <v>1</v>
      </c>
      <c r="J110" s="7"/>
      <c r="K110" s="7"/>
      <c r="L110" s="6"/>
      <c r="M110" s="8"/>
      <c r="N110" s="7"/>
      <c r="O110" s="7"/>
      <c r="P110" s="6"/>
      <c r="Q110" s="8"/>
      <c r="R110" s="7">
        <v>0</v>
      </c>
      <c r="S110" s="7"/>
      <c r="T110" s="6"/>
      <c r="U110" s="6"/>
      <c r="V110" s="7"/>
      <c r="W110" s="7"/>
      <c r="X110" s="6"/>
      <c r="Y110" s="6"/>
      <c r="Z110" s="7"/>
      <c r="AA110" s="7"/>
      <c r="AB110" s="6"/>
      <c r="AC110" s="6"/>
      <c r="AD110" s="7"/>
      <c r="AE110" s="8"/>
      <c r="AF110" s="10">
        <v>14</v>
      </c>
      <c r="AG110" s="10">
        <v>10</v>
      </c>
      <c r="AH110" s="10">
        <f>COUNT(D110:AE110)</f>
        <v>4</v>
      </c>
      <c r="AI110" s="22">
        <f>IF(C110="Yes",(AF110-AH110+(CZ110-50)/AG110)/AF110,0)</f>
        <v>0.75714285714285712</v>
      </c>
      <c r="AJ110" s="11">
        <f>SUM(D110:AE110)</f>
        <v>3</v>
      </c>
      <c r="AK110" s="10">
        <f>MAX(AJ110-AL110-AM110,0)*-1</f>
        <v>0</v>
      </c>
      <c r="AL110" s="10">
        <v>10</v>
      </c>
      <c r="AM110" s="10">
        <v>3</v>
      </c>
      <c r="AN110" s="7">
        <f>AJ110+AK110+AO110</f>
        <v>3</v>
      </c>
      <c r="AO110" s="6"/>
      <c r="AP110" s="3">
        <v>0.5</v>
      </c>
      <c r="AQ110" s="15">
        <f>MIN(AN110,AL110)*AP110</f>
        <v>1.5</v>
      </c>
      <c r="AR110" s="6">
        <v>0</v>
      </c>
      <c r="AS110" s="6">
        <v>0</v>
      </c>
      <c r="AT110" s="6">
        <v>3</v>
      </c>
      <c r="AU110" s="6">
        <v>0</v>
      </c>
      <c r="AV110" s="7"/>
      <c r="AW110" s="7">
        <v>0</v>
      </c>
      <c r="AX110" s="7"/>
      <c r="AY110" s="7">
        <v>0</v>
      </c>
      <c r="AZ110" s="6"/>
      <c r="BA110" s="6">
        <v>3</v>
      </c>
      <c r="BB110" s="6"/>
      <c r="BC110" s="6">
        <v>0</v>
      </c>
      <c r="BD110" s="7"/>
      <c r="BE110" s="7">
        <f>IF(DO110&gt;=70, 5, 0)</f>
        <v>0</v>
      </c>
      <c r="BF110" s="7"/>
      <c r="BG110" s="7"/>
      <c r="BH110" s="7">
        <v>-5</v>
      </c>
      <c r="BI110" s="6"/>
      <c r="BJ110" s="6">
        <f>IF(EB110&gt;=70, 6, 0)</f>
        <v>0</v>
      </c>
      <c r="BK110" s="6">
        <v>0</v>
      </c>
      <c r="BL110" s="7">
        <v>0</v>
      </c>
      <c r="BM110" s="7">
        <v>-5</v>
      </c>
      <c r="BN110" s="7">
        <v>-5</v>
      </c>
      <c r="BO110" s="6"/>
      <c r="BP110" s="6">
        <f>IF(EE110&gt;=70, 6, 0)</f>
        <v>0</v>
      </c>
      <c r="BQ110" s="6">
        <v>0</v>
      </c>
      <c r="BR110" s="7"/>
      <c r="BS110" s="7">
        <v>0</v>
      </c>
      <c r="BT110" s="7">
        <v>0</v>
      </c>
      <c r="BU110" s="6"/>
      <c r="BV110" s="6">
        <v>0</v>
      </c>
      <c r="BW110" s="6">
        <f>IF(DR110&gt;=70, 5, 0)</f>
        <v>0</v>
      </c>
      <c r="BX110" s="6">
        <v>0</v>
      </c>
      <c r="BY110" s="6"/>
      <c r="BZ110" s="6">
        <v>0</v>
      </c>
      <c r="CA110" s="7">
        <v>0</v>
      </c>
      <c r="CB110" s="7">
        <v>0</v>
      </c>
      <c r="CC110" s="7">
        <v>-5</v>
      </c>
      <c r="CD110" s="6">
        <v>0</v>
      </c>
      <c r="CE110" s="6">
        <f>IF(DU110&gt;=70, 5, 0)</f>
        <v>0</v>
      </c>
      <c r="CF110" s="6">
        <v>0</v>
      </c>
      <c r="CG110" s="6">
        <v>0</v>
      </c>
      <c r="CH110" s="6"/>
      <c r="CI110" s="6">
        <v>0</v>
      </c>
      <c r="CJ110" s="7"/>
      <c r="CK110" s="7"/>
      <c r="CL110" s="7"/>
      <c r="CM110" s="6"/>
      <c r="CN110" s="6">
        <f>IF(DX110&gt;=70, 5, 0)</f>
        <v>0</v>
      </c>
      <c r="CO110" s="6"/>
      <c r="CP110" s="6"/>
      <c r="CQ110" s="6"/>
      <c r="CR110" s="7"/>
      <c r="CS110" s="7">
        <f>IF(EH110&gt;=70, 6, 0)</f>
        <v>0</v>
      </c>
      <c r="CT110" s="7"/>
      <c r="CU110" s="6">
        <v>20</v>
      </c>
      <c r="CV110" s="7"/>
      <c r="CW110" s="6"/>
      <c r="CX110" s="10">
        <f>SUM(AR110:CW110)</f>
        <v>6</v>
      </c>
      <c r="CY110" s="10">
        <v>50</v>
      </c>
      <c r="CZ110" s="17">
        <f>CX110+CY110</f>
        <v>56</v>
      </c>
      <c r="DA110" s="1">
        <v>77.14</v>
      </c>
      <c r="DB110" s="18">
        <v>50</v>
      </c>
      <c r="DC110" s="18">
        <v>0</v>
      </c>
      <c r="DD110" s="30">
        <f>AVERAGE(DB110:DC110)</f>
        <v>25</v>
      </c>
      <c r="DE110" s="1">
        <v>0</v>
      </c>
      <c r="DF110" s="30">
        <v>0</v>
      </c>
      <c r="DG110" s="1">
        <v>0</v>
      </c>
      <c r="DH110" s="30">
        <v>0</v>
      </c>
      <c r="DI110" s="18">
        <v>0</v>
      </c>
      <c r="DJ110" s="18">
        <v>0</v>
      </c>
      <c r="DK110" s="1"/>
      <c r="DL110" s="15">
        <f>AVERAGE(DA110,DD110:DH110,DK110)</f>
        <v>17.023333333333333</v>
      </c>
      <c r="DM110" s="1">
        <v>0</v>
      </c>
      <c r="DN110" s="1">
        <v>26.67</v>
      </c>
      <c r="DO110" s="1">
        <f>MAX(DM110:DN110)</f>
        <v>26.67</v>
      </c>
      <c r="DP110" s="30">
        <v>0</v>
      </c>
      <c r="DQ110" s="30">
        <v>0</v>
      </c>
      <c r="DR110" s="30">
        <f>MAX(DP110:DQ110)</f>
        <v>0</v>
      </c>
      <c r="DS110" s="1">
        <v>0</v>
      </c>
      <c r="DT110" s="1">
        <v>0</v>
      </c>
      <c r="DU110" s="1">
        <f>MAX(DS110:DT110)</f>
        <v>0</v>
      </c>
      <c r="DV110" s="30">
        <v>0</v>
      </c>
      <c r="DW110" s="30">
        <v>0</v>
      </c>
      <c r="DX110" s="30"/>
      <c r="DY110" s="15">
        <f>AVERAGE(DO110,DR110,DU110,DX110)</f>
        <v>8.89</v>
      </c>
      <c r="DZ110" s="1">
        <v>6.67</v>
      </c>
      <c r="EA110" s="1">
        <v>0</v>
      </c>
      <c r="EB110" s="1">
        <f>MIN(MAX(DZ110:EA110)+0.2*EH110, 100)</f>
        <v>6.67</v>
      </c>
      <c r="EC110" s="30">
        <v>41.67</v>
      </c>
      <c r="ED110" s="30">
        <v>0</v>
      </c>
      <c r="EE110" s="30">
        <f>MIN(MAX(EC110:ED110)+0.15*EH110, 100)</f>
        <v>41.67</v>
      </c>
      <c r="EF110" s="1">
        <v>0</v>
      </c>
      <c r="EG110" s="1">
        <v>0</v>
      </c>
      <c r="EH110" s="1">
        <f>MAX(EF110:EG110)</f>
        <v>0</v>
      </c>
      <c r="EI110" s="15">
        <f>AVERAGE(EB110,EE110,EH110)</f>
        <v>16.113333333333333</v>
      </c>
      <c r="EJ110" s="3">
        <v>0.25</v>
      </c>
      <c r="EK110" s="3">
        <v>0.2</v>
      </c>
      <c r="EL110" s="3">
        <v>0.25</v>
      </c>
      <c r="EM110" s="3">
        <v>0.3</v>
      </c>
      <c r="EN110" s="25">
        <f>MIN(IF(C110="Yes",AQ110+CZ110,0),100)</f>
        <v>57.5</v>
      </c>
      <c r="EO110" s="25">
        <f>IF(ES110&lt;0,EN110+ES110*-4,EN110)</f>
        <v>57.5</v>
      </c>
      <c r="EP110" s="25">
        <f>MIN(IF(C110="Yes",AQ110+DL110,0), 100)</f>
        <v>18.523333333333333</v>
      </c>
      <c r="EQ110" s="25">
        <f>MIN(IF(C110="Yes",AQ110+DY110,0),100)</f>
        <v>10.39</v>
      </c>
      <c r="ER110" s="25">
        <f>MIN(IF(C110="Yes",AQ110+EI110,0), 100)</f>
        <v>17.613333333333333</v>
      </c>
      <c r="ES110" s="26">
        <f>EJ110*EN110+EK110*EP110+EL110*EQ110+EM110*ER110</f>
        <v>25.961166666666667</v>
      </c>
      <c r="ET110" s="26">
        <f>EJ110*EO110+EK110*EP110+EL110*EQ110+EM110*ER110</f>
        <v>25.961166666666667</v>
      </c>
    </row>
    <row r="111" spans="1:150" customFormat="1" x14ac:dyDescent="0.3">
      <c r="A111">
        <v>1402016130</v>
      </c>
      <c r="B111" t="s">
        <v>106</v>
      </c>
      <c r="C111" s="2" t="s">
        <v>108</v>
      </c>
      <c r="D111" s="6"/>
      <c r="E111" s="6"/>
      <c r="F111" s="7"/>
      <c r="G111" s="7">
        <v>1</v>
      </c>
      <c r="H111" s="6">
        <v>1</v>
      </c>
      <c r="I111" s="6">
        <v>1</v>
      </c>
      <c r="J111" s="7"/>
      <c r="K111" s="7"/>
      <c r="L111" s="6">
        <v>1</v>
      </c>
      <c r="M111" s="8"/>
      <c r="N111" s="7"/>
      <c r="O111" s="7"/>
      <c r="P111" s="6"/>
      <c r="Q111" s="8"/>
      <c r="R111" s="7"/>
      <c r="S111" s="7"/>
      <c r="T111" s="6"/>
      <c r="U111" s="6"/>
      <c r="V111" s="7"/>
      <c r="W111" s="7"/>
      <c r="X111" s="6"/>
      <c r="Y111" s="6"/>
      <c r="Z111" s="7"/>
      <c r="AA111" s="7"/>
      <c r="AB111" s="6"/>
      <c r="AC111" s="6"/>
      <c r="AD111" s="7"/>
      <c r="AE111" s="8"/>
      <c r="AF111" s="10">
        <v>14</v>
      </c>
      <c r="AG111" s="10">
        <v>10</v>
      </c>
      <c r="AH111" s="10">
        <f>COUNT(D111:AE111)</f>
        <v>4</v>
      </c>
      <c r="AI111" s="22">
        <f>IF(C111="Yes",(AF111-AH111+(CZ111-50)/AG111)/AF111,0)</f>
        <v>0.67142857142857149</v>
      </c>
      <c r="AJ111" s="11">
        <f>SUM(D111:AE111)</f>
        <v>4</v>
      </c>
      <c r="AK111" s="10">
        <f>MAX(AJ111-AL111-AM111,0)*-1</f>
        <v>0</v>
      </c>
      <c r="AL111" s="10">
        <v>10</v>
      </c>
      <c r="AM111" s="10">
        <v>3</v>
      </c>
      <c r="AN111" s="7">
        <f>AJ111+AK111+AO111</f>
        <v>4</v>
      </c>
      <c r="AO111" s="6"/>
      <c r="AP111" s="3">
        <v>0.5</v>
      </c>
      <c r="AQ111" s="15">
        <f>MIN(AN111,AL111)*AP111</f>
        <v>2</v>
      </c>
      <c r="AR111" s="6">
        <v>0</v>
      </c>
      <c r="AS111" s="6">
        <v>0</v>
      </c>
      <c r="AT111" s="6">
        <v>3</v>
      </c>
      <c r="AU111" s="6">
        <v>0</v>
      </c>
      <c r="AV111" s="7"/>
      <c r="AW111" s="7">
        <v>0</v>
      </c>
      <c r="AX111" s="7"/>
      <c r="AY111" s="7">
        <v>-5</v>
      </c>
      <c r="AZ111" s="6"/>
      <c r="BA111" s="6">
        <v>0</v>
      </c>
      <c r="BB111" s="6"/>
      <c r="BC111" s="6">
        <v>0</v>
      </c>
      <c r="BD111" s="7"/>
      <c r="BE111" s="7">
        <f>IF(DO111&gt;=70, 5, 0)</f>
        <v>0</v>
      </c>
      <c r="BF111" s="7"/>
      <c r="BG111" s="7"/>
      <c r="BH111" s="7">
        <v>-5</v>
      </c>
      <c r="BI111" s="6"/>
      <c r="BJ111" s="6">
        <f>IF(EB111&gt;=70, 6, 0)</f>
        <v>0</v>
      </c>
      <c r="BK111" s="6">
        <v>0</v>
      </c>
      <c r="BL111" s="7">
        <v>0</v>
      </c>
      <c r="BM111" s="7">
        <v>0</v>
      </c>
      <c r="BN111" s="7">
        <v>-5</v>
      </c>
      <c r="BO111" s="6"/>
      <c r="BP111" s="6">
        <f>IF(EE111&gt;=70, 6, 0)</f>
        <v>0</v>
      </c>
      <c r="BQ111" s="6">
        <v>0</v>
      </c>
      <c r="BR111" s="7"/>
      <c r="BS111" s="7">
        <v>0</v>
      </c>
      <c r="BT111" s="7">
        <v>0</v>
      </c>
      <c r="BU111" s="6"/>
      <c r="BV111" s="6">
        <v>0</v>
      </c>
      <c r="BW111" s="6">
        <f>IF(DR111&gt;=70, 5, 0)</f>
        <v>0</v>
      </c>
      <c r="BX111" s="6">
        <v>0</v>
      </c>
      <c r="BY111" s="6"/>
      <c r="BZ111" s="6">
        <v>0</v>
      </c>
      <c r="CA111" s="7">
        <v>0</v>
      </c>
      <c r="CB111" s="7">
        <v>0</v>
      </c>
      <c r="CC111" s="7">
        <v>0</v>
      </c>
      <c r="CD111" s="6">
        <v>0</v>
      </c>
      <c r="CE111" s="6">
        <f>IF(DU111&gt;=70, 5, 0)</f>
        <v>0</v>
      </c>
      <c r="CF111" s="6">
        <v>6</v>
      </c>
      <c r="CG111" s="6">
        <v>0</v>
      </c>
      <c r="CH111" s="6"/>
      <c r="CI111" s="6">
        <v>0</v>
      </c>
      <c r="CJ111" s="7"/>
      <c r="CK111" s="7"/>
      <c r="CL111" s="7"/>
      <c r="CM111" s="6"/>
      <c r="CN111" s="6">
        <f>IF(DX111&gt;=70, 5, 0)</f>
        <v>0</v>
      </c>
      <c r="CO111" s="6"/>
      <c r="CP111" s="6"/>
      <c r="CQ111" s="6"/>
      <c r="CR111" s="7"/>
      <c r="CS111" s="7">
        <f>IF(EH111&gt;=70, 6, 0)</f>
        <v>0</v>
      </c>
      <c r="CT111" s="7"/>
      <c r="CU111" s="6"/>
      <c r="CV111" s="7"/>
      <c r="CW111" s="6"/>
      <c r="CX111" s="10">
        <f>SUM(AR111:CW111)</f>
        <v>-6</v>
      </c>
      <c r="CY111" s="10">
        <v>50</v>
      </c>
      <c r="CZ111" s="17">
        <f>CX111+CY111</f>
        <v>44</v>
      </c>
      <c r="DA111" s="1">
        <v>48.57</v>
      </c>
      <c r="DB111" s="18">
        <v>25</v>
      </c>
      <c r="DC111" s="18">
        <v>100</v>
      </c>
      <c r="DD111" s="30">
        <f>AVERAGE(DB111:DC111)</f>
        <v>62.5</v>
      </c>
      <c r="DE111" s="1">
        <v>0</v>
      </c>
      <c r="DF111" s="30">
        <v>90</v>
      </c>
      <c r="DG111" s="1">
        <v>0</v>
      </c>
      <c r="DH111" s="30">
        <v>0</v>
      </c>
      <c r="DI111" s="18">
        <v>0</v>
      </c>
      <c r="DJ111" s="18">
        <v>0</v>
      </c>
      <c r="DK111" s="1"/>
      <c r="DL111" s="15">
        <f>AVERAGE(DA111,DD111:DH111,DK111)</f>
        <v>33.511666666666663</v>
      </c>
      <c r="DM111" s="1">
        <v>40</v>
      </c>
      <c r="DN111" s="1">
        <v>46.67</v>
      </c>
      <c r="DO111" s="1">
        <f>MAX(DM111:DN111)</f>
        <v>46.67</v>
      </c>
      <c r="DP111" s="30">
        <v>5.56</v>
      </c>
      <c r="DQ111" s="30">
        <v>0</v>
      </c>
      <c r="DR111" s="30">
        <f>MAX(DP111:DQ111)</f>
        <v>5.56</v>
      </c>
      <c r="DS111" s="1">
        <v>5.56</v>
      </c>
      <c r="DT111" s="1">
        <v>0</v>
      </c>
      <c r="DU111" s="1">
        <f>MAX(DS111:DT111)</f>
        <v>5.56</v>
      </c>
      <c r="DV111" s="30">
        <v>0</v>
      </c>
      <c r="DW111" s="30">
        <v>0</v>
      </c>
      <c r="DX111" s="30"/>
      <c r="DY111" s="15">
        <f>AVERAGE(DO111,DR111,DU111,DX111)</f>
        <v>19.263333333333335</v>
      </c>
      <c r="DZ111" s="1">
        <v>13.33</v>
      </c>
      <c r="EA111" s="1">
        <v>0</v>
      </c>
      <c r="EB111" s="1">
        <f>MIN(MAX(DZ111:EA111)+0.2*EH111, 100)</f>
        <v>13.33</v>
      </c>
      <c r="EC111" s="30">
        <v>0</v>
      </c>
      <c r="ED111" s="30">
        <v>0</v>
      </c>
      <c r="EE111" s="30">
        <f>MIN(MAX(EC111:ED111)+0.15*EH111, 100)</f>
        <v>0</v>
      </c>
      <c r="EF111" s="1">
        <v>0</v>
      </c>
      <c r="EG111" s="1">
        <v>0</v>
      </c>
      <c r="EH111" s="1">
        <f>MAX(EF111:EG111)</f>
        <v>0</v>
      </c>
      <c r="EI111" s="15">
        <f>AVERAGE(EB111,EE111,EH111)</f>
        <v>4.4433333333333334</v>
      </c>
      <c r="EJ111" s="3">
        <v>0.25</v>
      </c>
      <c r="EK111" s="3">
        <v>0.2</v>
      </c>
      <c r="EL111" s="3">
        <v>0.25</v>
      </c>
      <c r="EM111" s="3">
        <v>0.3</v>
      </c>
      <c r="EN111" s="25">
        <f>MIN(IF(C111="Yes",AQ111+CZ111,0),100)</f>
        <v>46</v>
      </c>
      <c r="EO111" s="25">
        <f>IF(ES111&lt;0,EN111+ES111*-4,EN111)</f>
        <v>46</v>
      </c>
      <c r="EP111" s="25">
        <f>MIN(IF(C111="Yes",AQ111+DL111,0), 100)</f>
        <v>35.511666666666663</v>
      </c>
      <c r="EQ111" s="25">
        <f>MIN(IF(C111="Yes",AQ111+DY111,0),100)</f>
        <v>21.263333333333335</v>
      </c>
      <c r="ER111" s="25">
        <f>MIN(IF(C111="Yes",AQ111+EI111,0), 100)</f>
        <v>6.4433333333333334</v>
      </c>
      <c r="ES111" s="26">
        <f>EJ111*EN111+EK111*EP111+EL111*EQ111+EM111*ER111</f>
        <v>25.851166666666668</v>
      </c>
      <c r="ET111" s="26">
        <f>EJ111*EO111+EK111*EP111+EL111*EQ111+EM111*ER111</f>
        <v>25.851166666666668</v>
      </c>
    </row>
    <row r="112" spans="1:150" customFormat="1" x14ac:dyDescent="0.3">
      <c r="A112">
        <v>1402019071</v>
      </c>
      <c r="B112" t="s">
        <v>107</v>
      </c>
      <c r="C112" s="2" t="s">
        <v>108</v>
      </c>
      <c r="D112" s="6">
        <v>1</v>
      </c>
      <c r="E112" s="6"/>
      <c r="F112" s="7"/>
      <c r="G112" s="7"/>
      <c r="H112" s="6">
        <v>0</v>
      </c>
      <c r="I112" s="6">
        <v>1</v>
      </c>
      <c r="J112" s="7"/>
      <c r="K112" s="7"/>
      <c r="L112" s="6"/>
      <c r="M112" s="8"/>
      <c r="N112" s="7"/>
      <c r="O112" s="7"/>
      <c r="P112" s="6"/>
      <c r="Q112" s="8"/>
      <c r="R112" s="7">
        <v>0</v>
      </c>
      <c r="S112" s="7">
        <v>1</v>
      </c>
      <c r="T112" s="6"/>
      <c r="U112" s="16"/>
      <c r="V112" s="7">
        <v>1</v>
      </c>
      <c r="W112" s="7"/>
      <c r="X112" s="6">
        <v>1</v>
      </c>
      <c r="Y112" s="6"/>
      <c r="Z112" s="7"/>
      <c r="AA112" s="7"/>
      <c r="AB112" s="6"/>
      <c r="AC112" s="6"/>
      <c r="AD112" s="7"/>
      <c r="AE112" s="8"/>
      <c r="AF112" s="10">
        <v>14</v>
      </c>
      <c r="AG112" s="10">
        <v>10</v>
      </c>
      <c r="AH112" s="10">
        <f>COUNT(D112:AE112)</f>
        <v>7</v>
      </c>
      <c r="AI112" s="22">
        <f>IF(C112="Yes",(AF112-AH112+(CZ112-50)/AG112)/AF112,0)</f>
        <v>0.52857142857142858</v>
      </c>
      <c r="AJ112" s="11">
        <f>SUM(D112:AE112)</f>
        <v>5</v>
      </c>
      <c r="AK112" s="10">
        <f>MAX(AJ112-AL112-AM112,0)*-1</f>
        <v>0</v>
      </c>
      <c r="AL112" s="10">
        <v>10</v>
      </c>
      <c r="AM112" s="10">
        <v>3</v>
      </c>
      <c r="AN112" s="7">
        <f>AJ112+AK112+AO112</f>
        <v>5</v>
      </c>
      <c r="AO112" s="6"/>
      <c r="AP112" s="3">
        <v>0.5</v>
      </c>
      <c r="AQ112" s="15">
        <f>MIN(AN112,AL112)*AP112</f>
        <v>2.5</v>
      </c>
      <c r="AR112" s="6">
        <v>0</v>
      </c>
      <c r="AS112" s="6">
        <v>0</v>
      </c>
      <c r="AT112" s="6">
        <v>5</v>
      </c>
      <c r="AU112" s="6">
        <v>0</v>
      </c>
      <c r="AV112" s="7"/>
      <c r="AW112" s="7">
        <v>0</v>
      </c>
      <c r="AX112" s="7"/>
      <c r="AY112" s="7">
        <v>0</v>
      </c>
      <c r="AZ112" s="6"/>
      <c r="BA112" s="6">
        <v>3</v>
      </c>
      <c r="BB112" s="6"/>
      <c r="BC112" s="6">
        <v>0</v>
      </c>
      <c r="BD112" s="7"/>
      <c r="BE112" s="7">
        <f>IF(DO112&gt;=70, 5, 0)</f>
        <v>0</v>
      </c>
      <c r="BF112" s="7"/>
      <c r="BG112" s="7"/>
      <c r="BH112" s="7">
        <v>0</v>
      </c>
      <c r="BI112" s="6"/>
      <c r="BJ112" s="6">
        <f>IF(EB112&gt;=70, 6, 0)</f>
        <v>0</v>
      </c>
      <c r="BK112" s="6">
        <v>0</v>
      </c>
      <c r="BL112" s="7">
        <v>0</v>
      </c>
      <c r="BM112" s="7">
        <v>0</v>
      </c>
      <c r="BN112" s="7">
        <v>0</v>
      </c>
      <c r="BO112" s="6"/>
      <c r="BP112" s="6">
        <f>IF(EE112&gt;=70, 6, 0)</f>
        <v>0</v>
      </c>
      <c r="BQ112" s="6">
        <v>0</v>
      </c>
      <c r="BR112" s="7"/>
      <c r="BS112" s="7">
        <v>0</v>
      </c>
      <c r="BT112" s="7">
        <v>0</v>
      </c>
      <c r="BU112" s="6">
        <v>5</v>
      </c>
      <c r="BV112" s="6">
        <v>0</v>
      </c>
      <c r="BW112" s="6">
        <f>IF(DR112&gt;=70, 5, 0)</f>
        <v>0</v>
      </c>
      <c r="BX112" s="6">
        <v>0</v>
      </c>
      <c r="BY112" s="6"/>
      <c r="BZ112" s="6">
        <v>-5</v>
      </c>
      <c r="CA112" s="7">
        <v>-5</v>
      </c>
      <c r="CB112" s="7">
        <v>0</v>
      </c>
      <c r="CC112" s="7">
        <v>0</v>
      </c>
      <c r="CD112" s="6">
        <v>-5</v>
      </c>
      <c r="CE112" s="6">
        <f>IF(DU112&gt;=70, 5, 0)</f>
        <v>0</v>
      </c>
      <c r="CF112" s="6">
        <v>6</v>
      </c>
      <c r="CG112" s="6">
        <v>0</v>
      </c>
      <c r="CH112" s="6"/>
      <c r="CI112" s="6">
        <v>0</v>
      </c>
      <c r="CJ112" s="7"/>
      <c r="CK112" s="7"/>
      <c r="CL112" s="7"/>
      <c r="CM112" s="6"/>
      <c r="CN112" s="6">
        <f>IF(DX112&gt;=70, 5, 0)</f>
        <v>0</v>
      </c>
      <c r="CO112" s="6"/>
      <c r="CP112" s="6"/>
      <c r="CQ112" s="6"/>
      <c r="CR112" s="7"/>
      <c r="CS112" s="7">
        <f>IF(EH112&gt;=70, 6, 0)</f>
        <v>0</v>
      </c>
      <c r="CT112" s="7"/>
      <c r="CU112" s="6"/>
      <c r="CV112" s="7"/>
      <c r="CW112" s="6"/>
      <c r="CX112" s="10">
        <f>SUM(AR112:CW112)</f>
        <v>4</v>
      </c>
      <c r="CY112" s="10">
        <v>50</v>
      </c>
      <c r="CZ112" s="17">
        <f>CX112+CY112</f>
        <v>54</v>
      </c>
      <c r="DA112" s="1">
        <v>97.14</v>
      </c>
      <c r="DB112" s="18">
        <v>50</v>
      </c>
      <c r="DC112" s="18">
        <v>100</v>
      </c>
      <c r="DD112" s="30">
        <f>AVERAGE(DB112:DC112)</f>
        <v>75</v>
      </c>
      <c r="DE112" s="1">
        <v>0</v>
      </c>
      <c r="DF112" s="30">
        <v>0</v>
      </c>
      <c r="DG112" s="1">
        <v>0</v>
      </c>
      <c r="DH112" s="30">
        <v>0</v>
      </c>
      <c r="DI112" s="18">
        <v>0</v>
      </c>
      <c r="DJ112" s="18">
        <v>0</v>
      </c>
      <c r="DK112" s="1"/>
      <c r="DL112" s="15">
        <f>AVERAGE(DA112,DD112:DH112,DK112)</f>
        <v>28.689999999999998</v>
      </c>
      <c r="DM112" s="1">
        <v>46.67</v>
      </c>
      <c r="DN112" s="1">
        <v>0</v>
      </c>
      <c r="DO112" s="1">
        <f>MAX(DM112:DN112)</f>
        <v>46.67</v>
      </c>
      <c r="DP112" s="30">
        <v>0</v>
      </c>
      <c r="DQ112" s="30">
        <v>0</v>
      </c>
      <c r="DR112" s="30">
        <f>MAX(DP112:DQ112)</f>
        <v>0</v>
      </c>
      <c r="DS112" s="1">
        <v>0</v>
      </c>
      <c r="DT112" s="1">
        <v>0</v>
      </c>
      <c r="DU112" s="1">
        <f>MAX(DS112:DT112)</f>
        <v>0</v>
      </c>
      <c r="DV112" s="30">
        <v>0</v>
      </c>
      <c r="DW112" s="30">
        <v>0</v>
      </c>
      <c r="DX112" s="30"/>
      <c r="DY112" s="15">
        <f>AVERAGE(DO112,DR112,DU112,DX112)</f>
        <v>15.556666666666667</v>
      </c>
      <c r="DZ112" s="1">
        <v>0</v>
      </c>
      <c r="EA112" s="1">
        <v>0</v>
      </c>
      <c r="EB112" s="1">
        <f>MIN(MAX(DZ112:EA112)+0.2*EH112, 100)</f>
        <v>0</v>
      </c>
      <c r="EC112" s="30">
        <v>0</v>
      </c>
      <c r="ED112" s="30">
        <v>0</v>
      </c>
      <c r="EE112" s="30">
        <f>MIN(MAX(EC112:ED112)+0.15*EH112, 100)</f>
        <v>0</v>
      </c>
      <c r="EF112" s="1">
        <v>0</v>
      </c>
      <c r="EG112" s="1">
        <v>0</v>
      </c>
      <c r="EH112" s="1">
        <f>MAX(EF112:EG112)</f>
        <v>0</v>
      </c>
      <c r="EI112" s="15">
        <f>AVERAGE(EB112,EE112,EH112)</f>
        <v>0</v>
      </c>
      <c r="EJ112" s="3">
        <v>0.25</v>
      </c>
      <c r="EK112" s="3">
        <v>0.2</v>
      </c>
      <c r="EL112" s="3">
        <v>0.25</v>
      </c>
      <c r="EM112" s="3">
        <v>0.3</v>
      </c>
      <c r="EN112" s="25">
        <f>MIN(IF(C112="Yes",AQ112+CZ112,0),100)</f>
        <v>56.5</v>
      </c>
      <c r="EO112" s="25">
        <f>IF(ES112&lt;0,EN112+ES112*-4,EN112)</f>
        <v>56.5</v>
      </c>
      <c r="EP112" s="25">
        <f>MIN(IF(C112="Yes",AQ112+DL112,0), 100)</f>
        <v>31.189999999999998</v>
      </c>
      <c r="EQ112" s="25">
        <f>MIN(IF(C112="Yes",AQ112+DY112,0),100)</f>
        <v>18.056666666666665</v>
      </c>
      <c r="ER112" s="25">
        <f>MIN(IF(C112="Yes",AQ112+EI112,0), 100)</f>
        <v>2.5</v>
      </c>
      <c r="ES112" s="26">
        <f>EJ112*EN112+EK112*EP112+EL112*EQ112+EM112*ER112</f>
        <v>25.627166666666668</v>
      </c>
      <c r="ET112" s="26">
        <f>EJ112*EO112+EK112*EP112+EL112*EQ112+EM112*ER112</f>
        <v>25.627166666666668</v>
      </c>
    </row>
    <row r="113" spans="1:150" customFormat="1" x14ac:dyDescent="0.3">
      <c r="A113">
        <v>1402017055</v>
      </c>
      <c r="B113" t="s">
        <v>106</v>
      </c>
      <c r="C113" s="2" t="s">
        <v>108</v>
      </c>
      <c r="D113" s="6"/>
      <c r="E113" s="6"/>
      <c r="F113" s="7"/>
      <c r="G113" s="7"/>
      <c r="H113" s="6">
        <v>0</v>
      </c>
      <c r="I113" s="6">
        <v>1</v>
      </c>
      <c r="J113" s="7"/>
      <c r="K113" s="7"/>
      <c r="L113" s="6"/>
      <c r="M113" s="8"/>
      <c r="N113" s="7"/>
      <c r="O113" s="7"/>
      <c r="P113" s="6"/>
      <c r="Q113" s="8"/>
      <c r="R113" s="7">
        <v>1</v>
      </c>
      <c r="S113" s="7"/>
      <c r="T113" s="6"/>
      <c r="U113" s="16"/>
      <c r="V113" s="7">
        <v>1</v>
      </c>
      <c r="W113" s="7"/>
      <c r="X113" s="6"/>
      <c r="Y113" s="6"/>
      <c r="Z113" s="7"/>
      <c r="AA113" s="7"/>
      <c r="AB113" s="6"/>
      <c r="AC113" s="6"/>
      <c r="AD113" s="7"/>
      <c r="AE113" s="8"/>
      <c r="AF113" s="10">
        <v>14</v>
      </c>
      <c r="AG113" s="10">
        <v>10</v>
      </c>
      <c r="AH113" s="10">
        <f>COUNT(D113:AE113)</f>
        <v>4</v>
      </c>
      <c r="AI113" s="22">
        <f>IF(C113="Yes",(AF113-AH113+(CZ113-50)/AG113)/AF113,0)</f>
        <v>0.62857142857142867</v>
      </c>
      <c r="AJ113" s="11">
        <f>SUM(D113:AE113)</f>
        <v>3</v>
      </c>
      <c r="AK113" s="10">
        <f>MAX(AJ113-AL113-AM113,0)*-1</f>
        <v>0</v>
      </c>
      <c r="AL113" s="10">
        <v>10</v>
      </c>
      <c r="AM113" s="10">
        <v>3</v>
      </c>
      <c r="AN113" s="7">
        <f>AJ113+AK113+AO113</f>
        <v>3</v>
      </c>
      <c r="AO113" s="6"/>
      <c r="AP113" s="3">
        <v>0.5</v>
      </c>
      <c r="AQ113" s="15">
        <f>MIN(AN113,AL113)*AP113</f>
        <v>1.5</v>
      </c>
      <c r="AR113" s="6">
        <v>0</v>
      </c>
      <c r="AS113" s="6">
        <v>0</v>
      </c>
      <c r="AT113" s="6">
        <v>2</v>
      </c>
      <c r="AU113" s="6">
        <v>0</v>
      </c>
      <c r="AV113" s="7"/>
      <c r="AW113" s="7">
        <v>0</v>
      </c>
      <c r="AX113" s="7"/>
      <c r="AY113" s="7">
        <v>-5</v>
      </c>
      <c r="AZ113" s="6"/>
      <c r="BA113" s="6">
        <v>0</v>
      </c>
      <c r="BB113" s="6"/>
      <c r="BC113" s="6">
        <v>0</v>
      </c>
      <c r="BD113" s="7"/>
      <c r="BE113" s="7">
        <f>IF(DO113&gt;=70, 5, 0)</f>
        <v>0</v>
      </c>
      <c r="BF113" s="7"/>
      <c r="BG113" s="7"/>
      <c r="BH113" s="7">
        <v>-5</v>
      </c>
      <c r="BI113" s="6"/>
      <c r="BJ113" s="6">
        <f>IF(EB113&gt;=70, 6, 0)</f>
        <v>0</v>
      </c>
      <c r="BK113" s="6">
        <v>0</v>
      </c>
      <c r="BL113" s="7">
        <v>0</v>
      </c>
      <c r="BM113" s="7">
        <v>-5</v>
      </c>
      <c r="BN113" s="7">
        <v>0</v>
      </c>
      <c r="BO113" s="6"/>
      <c r="BP113" s="6">
        <f>IF(EE113&gt;=70, 6, 0)</f>
        <v>0</v>
      </c>
      <c r="BQ113" s="6">
        <v>0</v>
      </c>
      <c r="BR113" s="7">
        <v>-5</v>
      </c>
      <c r="BS113" s="7">
        <v>0</v>
      </c>
      <c r="BT113" s="7">
        <v>0</v>
      </c>
      <c r="BU113" s="6">
        <v>5</v>
      </c>
      <c r="BV113" s="6">
        <v>0</v>
      </c>
      <c r="BW113" s="6">
        <f>IF(DR113&gt;=70, 5, 0)</f>
        <v>0</v>
      </c>
      <c r="BX113" s="6">
        <v>0</v>
      </c>
      <c r="BY113" s="6"/>
      <c r="BZ113" s="6">
        <v>0</v>
      </c>
      <c r="CA113" s="7">
        <v>0</v>
      </c>
      <c r="CB113" s="7">
        <v>0</v>
      </c>
      <c r="CC113" s="7">
        <v>0</v>
      </c>
      <c r="CD113" s="6">
        <v>0</v>
      </c>
      <c r="CE113" s="6">
        <f>IF(DU113&gt;=70, 5, 0)</f>
        <v>0</v>
      </c>
      <c r="CF113" s="6">
        <v>6</v>
      </c>
      <c r="CG113" s="6">
        <v>0</v>
      </c>
      <c r="CH113" s="6"/>
      <c r="CI113" s="6">
        <v>-5</v>
      </c>
      <c r="CJ113" s="7"/>
      <c r="CK113" s="7"/>
      <c r="CL113" s="7"/>
      <c r="CM113" s="6"/>
      <c r="CN113" s="6">
        <f>IF(DX113&gt;=70, 5, 0)</f>
        <v>0</v>
      </c>
      <c r="CO113" s="6"/>
      <c r="CP113" s="6"/>
      <c r="CQ113" s="6"/>
      <c r="CR113" s="7"/>
      <c r="CS113" s="7">
        <f>IF(EH113&gt;=70, 6, 0)</f>
        <v>0</v>
      </c>
      <c r="CT113" s="7"/>
      <c r="CU113" s="6"/>
      <c r="CV113" s="7"/>
      <c r="CW113" s="6"/>
      <c r="CX113" s="10">
        <f>SUM(AR113:CW113)</f>
        <v>-12</v>
      </c>
      <c r="CY113" s="10">
        <v>50</v>
      </c>
      <c r="CZ113" s="17">
        <f>CX113+CY113</f>
        <v>38</v>
      </c>
      <c r="DA113" s="1">
        <v>54.29</v>
      </c>
      <c r="DB113" s="18">
        <v>75</v>
      </c>
      <c r="DC113" s="18">
        <v>50</v>
      </c>
      <c r="DD113" s="30">
        <f>AVERAGE(DB113:DC113)</f>
        <v>62.5</v>
      </c>
      <c r="DE113" s="1">
        <v>0</v>
      </c>
      <c r="DF113" s="30">
        <v>45</v>
      </c>
      <c r="DG113" s="1">
        <v>0</v>
      </c>
      <c r="DH113" s="30">
        <v>0</v>
      </c>
      <c r="DI113" s="18">
        <v>0</v>
      </c>
      <c r="DJ113" s="18">
        <v>0</v>
      </c>
      <c r="DK113" s="1"/>
      <c r="DL113" s="15">
        <f>AVERAGE(DA113,DD113:DH113,DK113)</f>
        <v>26.965</v>
      </c>
      <c r="DM113" s="1">
        <v>33.33</v>
      </c>
      <c r="DN113" s="1">
        <v>33.33</v>
      </c>
      <c r="DO113" s="1">
        <f>MAX(DM113:DN113)</f>
        <v>33.33</v>
      </c>
      <c r="DP113" s="30">
        <v>33.33</v>
      </c>
      <c r="DQ113" s="30">
        <v>0</v>
      </c>
      <c r="DR113" s="30">
        <f>MAX(DP113:DQ113)</f>
        <v>33.33</v>
      </c>
      <c r="DS113" s="1">
        <v>33.33</v>
      </c>
      <c r="DT113" s="1">
        <v>0</v>
      </c>
      <c r="DU113" s="1">
        <f>MAX(DS113:DT113)</f>
        <v>33.33</v>
      </c>
      <c r="DV113" s="30">
        <v>0</v>
      </c>
      <c r="DW113" s="30">
        <v>0</v>
      </c>
      <c r="DX113" s="30"/>
      <c r="DY113" s="15">
        <f>AVERAGE(DO113,DR113,DU113,DX113)</f>
        <v>33.33</v>
      </c>
      <c r="DZ113" s="1">
        <v>0</v>
      </c>
      <c r="EA113" s="1">
        <v>0</v>
      </c>
      <c r="EB113" s="1">
        <f>MIN(MAX(DZ113:EA113)+0.2*EH113, 100)</f>
        <v>0</v>
      </c>
      <c r="EC113" s="30">
        <v>8.33</v>
      </c>
      <c r="ED113" s="30">
        <v>0</v>
      </c>
      <c r="EE113" s="30">
        <f>MIN(MAX(EC113:ED113)+0.15*EH113, 100)</f>
        <v>8.33</v>
      </c>
      <c r="EF113" s="1">
        <v>0</v>
      </c>
      <c r="EG113" s="1">
        <v>0</v>
      </c>
      <c r="EH113" s="1">
        <f>MAX(EF113:EG113)</f>
        <v>0</v>
      </c>
      <c r="EI113" s="15">
        <f>AVERAGE(EB113,EE113,EH113)</f>
        <v>2.7766666666666668</v>
      </c>
      <c r="EJ113" s="3">
        <v>0.25</v>
      </c>
      <c r="EK113" s="3">
        <v>0.2</v>
      </c>
      <c r="EL113" s="3">
        <v>0.25</v>
      </c>
      <c r="EM113" s="3">
        <v>0.3</v>
      </c>
      <c r="EN113" s="25">
        <f>MIN(IF(C113="Yes",AQ113+CZ113,0),100)</f>
        <v>39.5</v>
      </c>
      <c r="EO113" s="25">
        <f>IF(ES113&lt;0,EN113+ES113*-4,EN113)</f>
        <v>39.5</v>
      </c>
      <c r="EP113" s="25">
        <f>MIN(IF(C113="Yes",AQ113+DL113,0), 100)</f>
        <v>28.465</v>
      </c>
      <c r="EQ113" s="25">
        <f>MIN(IF(C113="Yes",AQ113+DY113,0),100)</f>
        <v>34.83</v>
      </c>
      <c r="ER113" s="25">
        <f>MIN(IF(C113="Yes",AQ113+EI113,0), 100)</f>
        <v>4.2766666666666673</v>
      </c>
      <c r="ES113" s="26">
        <f>EJ113*EN113+EK113*EP113+EL113*EQ113+EM113*ER113</f>
        <v>25.558500000000002</v>
      </c>
      <c r="ET113" s="26">
        <f>EJ113*EO113+EK113*EP113+EL113*EQ113+EM113*ER113</f>
        <v>25.558500000000002</v>
      </c>
    </row>
    <row r="114" spans="1:150" customFormat="1" x14ac:dyDescent="0.3">
      <c r="A114">
        <v>1402019094</v>
      </c>
      <c r="B114" t="s">
        <v>107</v>
      </c>
      <c r="C114" s="2" t="s">
        <v>108</v>
      </c>
      <c r="D114" s="6">
        <v>1</v>
      </c>
      <c r="E114" s="6"/>
      <c r="F114" s="7"/>
      <c r="G114" s="7">
        <v>1</v>
      </c>
      <c r="H114" s="6">
        <v>1</v>
      </c>
      <c r="I114" s="6">
        <v>1</v>
      </c>
      <c r="J114" s="7">
        <v>1</v>
      </c>
      <c r="K114" s="7">
        <v>1</v>
      </c>
      <c r="L114" s="6">
        <v>1</v>
      </c>
      <c r="M114" s="8"/>
      <c r="N114" s="7"/>
      <c r="O114" s="7"/>
      <c r="P114" s="6"/>
      <c r="Q114" s="8"/>
      <c r="R114" s="7"/>
      <c r="S114" s="7">
        <v>1</v>
      </c>
      <c r="T114" s="6"/>
      <c r="U114" s="6"/>
      <c r="V114" s="7"/>
      <c r="W114" s="7"/>
      <c r="X114" s="6"/>
      <c r="Y114" s="6"/>
      <c r="Z114" s="7"/>
      <c r="AA114" s="7"/>
      <c r="AB114" s="6"/>
      <c r="AC114" s="6"/>
      <c r="AD114" s="7"/>
      <c r="AE114" s="8"/>
      <c r="AF114" s="10">
        <v>14</v>
      </c>
      <c r="AG114" s="10">
        <v>10</v>
      </c>
      <c r="AH114" s="10">
        <f>COUNT(D114:AE114)</f>
        <v>8</v>
      </c>
      <c r="AI114" s="22">
        <f>IF(C114="Yes",(AF114-AH114+(CZ114-50)/AG114)/AF114,0)</f>
        <v>0.13571428571428573</v>
      </c>
      <c r="AJ114" s="11">
        <f>SUM(D114:AE114)</f>
        <v>8</v>
      </c>
      <c r="AK114" s="10">
        <f>MAX(AJ114-AL114-AM114,0)*-1</f>
        <v>0</v>
      </c>
      <c r="AL114" s="10">
        <v>10</v>
      </c>
      <c r="AM114" s="10">
        <v>3</v>
      </c>
      <c r="AN114" s="7">
        <f>AJ114+AK114+AO114</f>
        <v>8</v>
      </c>
      <c r="AO114" s="6"/>
      <c r="AP114" s="3">
        <v>0.5</v>
      </c>
      <c r="AQ114" s="15">
        <f>MIN(AN114,AL114)*AP114</f>
        <v>4</v>
      </c>
      <c r="AR114" s="6">
        <v>0</v>
      </c>
      <c r="AS114" s="6">
        <v>0</v>
      </c>
      <c r="AT114" s="6">
        <v>4</v>
      </c>
      <c r="AU114" s="6">
        <v>0</v>
      </c>
      <c r="AV114" s="7"/>
      <c r="AW114" s="7">
        <v>0</v>
      </c>
      <c r="AX114" s="7"/>
      <c r="AY114" s="7">
        <v>0</v>
      </c>
      <c r="AZ114" s="6"/>
      <c r="BA114" s="6">
        <v>0</v>
      </c>
      <c r="BB114" s="6"/>
      <c r="BC114" s="6">
        <v>0</v>
      </c>
      <c r="BD114" s="7"/>
      <c r="BE114" s="7">
        <f>IF(DO114&gt;=70, 5, 0)</f>
        <v>0</v>
      </c>
      <c r="BF114" s="7"/>
      <c r="BG114" s="7"/>
      <c r="BH114" s="7">
        <v>-5</v>
      </c>
      <c r="BI114" s="6"/>
      <c r="BJ114" s="6">
        <f>IF(EB114&gt;=70, 6, 0)</f>
        <v>0</v>
      </c>
      <c r="BK114" s="6">
        <v>0</v>
      </c>
      <c r="BL114" s="7">
        <v>-5</v>
      </c>
      <c r="BM114" s="7">
        <v>-5</v>
      </c>
      <c r="BN114" s="7">
        <v>-5</v>
      </c>
      <c r="BO114" s="6"/>
      <c r="BP114" s="6">
        <f>IF(EE114&gt;=70, 6, 0)</f>
        <v>0</v>
      </c>
      <c r="BQ114" s="6">
        <v>0</v>
      </c>
      <c r="BR114" s="7"/>
      <c r="BS114" s="7">
        <v>0</v>
      </c>
      <c r="BT114" s="7">
        <v>0</v>
      </c>
      <c r="BU114" s="6"/>
      <c r="BV114" s="6">
        <v>0</v>
      </c>
      <c r="BW114" s="6">
        <f>IF(DR114&gt;=70, 5, 0)</f>
        <v>0</v>
      </c>
      <c r="BX114" s="6">
        <v>0</v>
      </c>
      <c r="BY114" s="6"/>
      <c r="BZ114" s="6">
        <v>-5</v>
      </c>
      <c r="CA114" s="7">
        <v>0</v>
      </c>
      <c r="CB114" s="7">
        <v>0</v>
      </c>
      <c r="CC114" s="7">
        <v>-5</v>
      </c>
      <c r="CD114" s="6">
        <v>-5</v>
      </c>
      <c r="CE114" s="6">
        <f>IF(DU114&gt;=70, 5, 0)</f>
        <v>0</v>
      </c>
      <c r="CF114" s="6">
        <v>0</v>
      </c>
      <c r="CG114" s="6">
        <v>-5</v>
      </c>
      <c r="CH114" s="6"/>
      <c r="CI114" s="6">
        <v>-5</v>
      </c>
      <c r="CJ114" s="7"/>
      <c r="CK114" s="7"/>
      <c r="CL114" s="7"/>
      <c r="CM114" s="6"/>
      <c r="CN114" s="6">
        <f>IF(DX114&gt;=70, 5, 0)</f>
        <v>0</v>
      </c>
      <c r="CO114" s="6"/>
      <c r="CP114" s="6"/>
      <c r="CQ114" s="6"/>
      <c r="CR114" s="7"/>
      <c r="CS114" s="7">
        <f>IF(EH114&gt;=70, 6, 0)</f>
        <v>0</v>
      </c>
      <c r="CT114" s="7"/>
      <c r="CU114" s="6"/>
      <c r="CV114" s="7"/>
      <c r="CW114" s="6"/>
      <c r="CX114" s="10">
        <f>SUM(AR114:CW114)</f>
        <v>-41</v>
      </c>
      <c r="CY114" s="10">
        <v>50</v>
      </c>
      <c r="CZ114" s="17">
        <f>CX114+CY114</f>
        <v>9</v>
      </c>
      <c r="DA114" s="1">
        <v>77.14</v>
      </c>
      <c r="DB114" s="18">
        <v>50</v>
      </c>
      <c r="DC114" s="18">
        <v>50</v>
      </c>
      <c r="DD114" s="30">
        <f>AVERAGE(DB114:DC114)</f>
        <v>50</v>
      </c>
      <c r="DE114" s="1">
        <v>75</v>
      </c>
      <c r="DF114" s="30">
        <v>0</v>
      </c>
      <c r="DG114" s="1">
        <v>0</v>
      </c>
      <c r="DH114" s="30">
        <v>0</v>
      </c>
      <c r="DI114" s="18">
        <v>0</v>
      </c>
      <c r="DJ114" s="18">
        <v>0</v>
      </c>
      <c r="DK114" s="1"/>
      <c r="DL114" s="15">
        <f>AVERAGE(DA114,DD114:DH114,DK114)</f>
        <v>33.69</v>
      </c>
      <c r="DM114" s="1">
        <v>46.67</v>
      </c>
      <c r="DN114" s="1">
        <v>0</v>
      </c>
      <c r="DO114" s="1">
        <f>MAX(DM114:DN114)</f>
        <v>46.67</v>
      </c>
      <c r="DP114" s="30">
        <v>0</v>
      </c>
      <c r="DQ114" s="30">
        <v>0</v>
      </c>
      <c r="DR114" s="30">
        <f>MAX(DP114:DQ114)</f>
        <v>0</v>
      </c>
      <c r="DS114" s="1">
        <v>0</v>
      </c>
      <c r="DT114" s="1">
        <v>0</v>
      </c>
      <c r="DU114" s="1">
        <f>MAX(DS114:DT114)</f>
        <v>0</v>
      </c>
      <c r="DV114" s="30">
        <v>0</v>
      </c>
      <c r="DW114" s="30">
        <v>0</v>
      </c>
      <c r="DX114" s="30"/>
      <c r="DY114" s="15">
        <f>AVERAGE(DO114,DR114,DU114,DX114)</f>
        <v>15.556666666666667</v>
      </c>
      <c r="DZ114" s="1">
        <v>0</v>
      </c>
      <c r="EA114" s="1">
        <v>40</v>
      </c>
      <c r="EB114" s="1">
        <f>MIN(MAX(DZ114:EA114)+0.2*EH114, 100)</f>
        <v>40</v>
      </c>
      <c r="EC114" s="30">
        <v>41.67</v>
      </c>
      <c r="ED114" s="30">
        <v>0</v>
      </c>
      <c r="EE114" s="30">
        <f>MIN(MAX(EC114:ED114)+0.15*EH114, 100)</f>
        <v>41.67</v>
      </c>
      <c r="EF114" s="1">
        <v>0</v>
      </c>
      <c r="EG114" s="1">
        <v>0</v>
      </c>
      <c r="EH114" s="1">
        <f>MAX(EF114:EG114)</f>
        <v>0</v>
      </c>
      <c r="EI114" s="15">
        <f>AVERAGE(EB114,EE114,EH114)</f>
        <v>27.223333333333333</v>
      </c>
      <c r="EJ114" s="3">
        <v>0.25</v>
      </c>
      <c r="EK114" s="3">
        <v>0.2</v>
      </c>
      <c r="EL114" s="3">
        <v>0.25</v>
      </c>
      <c r="EM114" s="3">
        <v>0.3</v>
      </c>
      <c r="EN114" s="25">
        <f>MIN(IF(C114="Yes",AQ114+CZ114,0),100)</f>
        <v>13</v>
      </c>
      <c r="EO114" s="25">
        <f>IF(ES114&lt;0,EN114+ES114*-4,EN114)</f>
        <v>13</v>
      </c>
      <c r="EP114" s="25">
        <f>MIN(IF(C114="Yes",AQ114+DL114,0), 100)</f>
        <v>37.69</v>
      </c>
      <c r="EQ114" s="25">
        <f>MIN(IF(C114="Yes",AQ114+DY114,0),100)</f>
        <v>19.556666666666665</v>
      </c>
      <c r="ER114" s="25">
        <f>MIN(IF(C114="Yes",AQ114+EI114,0), 100)</f>
        <v>31.223333333333333</v>
      </c>
      <c r="ES114" s="26">
        <f>EJ114*EN114+EK114*EP114+EL114*EQ114+EM114*ER114</f>
        <v>25.044166666666666</v>
      </c>
      <c r="ET114" s="26">
        <f>EJ114*EO114+EK114*EP114+EL114*EQ114+EM114*ER114</f>
        <v>25.044166666666666</v>
      </c>
    </row>
    <row r="115" spans="1:150" customFormat="1" x14ac:dyDescent="0.3">
      <c r="A115">
        <v>1402019028</v>
      </c>
      <c r="B115" t="s">
        <v>105</v>
      </c>
      <c r="C115" s="2" t="s">
        <v>108</v>
      </c>
      <c r="D115" s="6"/>
      <c r="E115" s="6"/>
      <c r="F115" s="7"/>
      <c r="G115" s="7"/>
      <c r="H115" s="6">
        <v>0</v>
      </c>
      <c r="I115" s="6"/>
      <c r="J115" s="7">
        <v>1</v>
      </c>
      <c r="K115" s="7"/>
      <c r="L115" s="6"/>
      <c r="M115" s="8"/>
      <c r="N115" s="7"/>
      <c r="O115" s="7"/>
      <c r="P115" s="6"/>
      <c r="Q115" s="8"/>
      <c r="R115" s="7"/>
      <c r="S115" s="7"/>
      <c r="T115" s="6"/>
      <c r="U115" s="16"/>
      <c r="V115" s="7">
        <v>1</v>
      </c>
      <c r="W115" s="7"/>
      <c r="X115" s="6"/>
      <c r="Y115" s="6"/>
      <c r="Z115" s="7"/>
      <c r="AA115" s="7"/>
      <c r="AB115" s="6"/>
      <c r="AC115" s="6"/>
      <c r="AD115" s="7"/>
      <c r="AE115" s="8"/>
      <c r="AF115" s="10">
        <v>14</v>
      </c>
      <c r="AG115" s="10">
        <v>10</v>
      </c>
      <c r="AH115" s="10">
        <f>COUNT(D115:AE115)</f>
        <v>3</v>
      </c>
      <c r="AI115" s="22">
        <f>IF(C115="Yes",(AF115-AH115+(CZ115-50)/AG115)/AF115,0)</f>
        <v>0.82857142857142851</v>
      </c>
      <c r="AJ115" s="11">
        <f>SUM(D115:AE115)</f>
        <v>2</v>
      </c>
      <c r="AK115" s="10">
        <f>MAX(AJ115-AL115-AM115,0)*-1</f>
        <v>0</v>
      </c>
      <c r="AL115" s="10">
        <v>10</v>
      </c>
      <c r="AM115" s="10">
        <v>3</v>
      </c>
      <c r="AN115" s="7">
        <f>AJ115+AK115+AO115</f>
        <v>2</v>
      </c>
      <c r="AO115" s="6"/>
      <c r="AP115" s="3">
        <v>0.5</v>
      </c>
      <c r="AQ115" s="15">
        <f>MIN(AN115,AL115)*AP115</f>
        <v>1</v>
      </c>
      <c r="AR115" s="6">
        <v>0</v>
      </c>
      <c r="AS115" s="6">
        <v>0</v>
      </c>
      <c r="AT115" s="6">
        <v>2</v>
      </c>
      <c r="AU115" s="6">
        <v>0</v>
      </c>
      <c r="AV115" s="7"/>
      <c r="AW115" s="7">
        <v>0</v>
      </c>
      <c r="AX115" s="7"/>
      <c r="AY115" s="7">
        <v>0</v>
      </c>
      <c r="AZ115" s="6"/>
      <c r="BA115" s="6">
        <v>3</v>
      </c>
      <c r="BB115" s="6"/>
      <c r="BC115" s="6">
        <v>0</v>
      </c>
      <c r="BD115" s="7"/>
      <c r="BE115" s="7">
        <f>IF(DO115&gt;=70, 5, 0)</f>
        <v>0</v>
      </c>
      <c r="BF115" s="7"/>
      <c r="BG115" s="7"/>
      <c r="BH115" s="7">
        <v>0</v>
      </c>
      <c r="BI115" s="6"/>
      <c r="BJ115" s="6">
        <f>IF(EB115&gt;=70, 6, 0)</f>
        <v>0</v>
      </c>
      <c r="BK115" s="6">
        <v>0</v>
      </c>
      <c r="BL115" s="7">
        <v>0</v>
      </c>
      <c r="BM115" s="7">
        <v>-5</v>
      </c>
      <c r="BN115" s="7">
        <v>-5</v>
      </c>
      <c r="BO115" s="6"/>
      <c r="BP115" s="6">
        <f>IF(EE115&gt;=70, 6, 0)</f>
        <v>0</v>
      </c>
      <c r="BQ115" s="6">
        <v>0</v>
      </c>
      <c r="BR115" s="7"/>
      <c r="BS115" s="7">
        <v>0</v>
      </c>
      <c r="BT115" s="7">
        <v>0</v>
      </c>
      <c r="BU115" s="6">
        <v>5</v>
      </c>
      <c r="BV115" s="6">
        <v>0</v>
      </c>
      <c r="BW115" s="6">
        <f>IF(DR115&gt;=70, 5, 0)</f>
        <v>0</v>
      </c>
      <c r="BX115" s="6">
        <v>0</v>
      </c>
      <c r="BY115" s="6"/>
      <c r="BZ115" s="6">
        <v>0</v>
      </c>
      <c r="CA115" s="7">
        <v>0</v>
      </c>
      <c r="CB115" s="7">
        <v>0</v>
      </c>
      <c r="CC115" s="7">
        <v>0</v>
      </c>
      <c r="CD115" s="6">
        <v>0</v>
      </c>
      <c r="CE115" s="6">
        <f>IF(DU115&gt;=70, 5, 0)</f>
        <v>0</v>
      </c>
      <c r="CF115" s="6">
        <v>6</v>
      </c>
      <c r="CG115" s="6">
        <v>0</v>
      </c>
      <c r="CH115" s="6"/>
      <c r="CI115" s="6">
        <v>0</v>
      </c>
      <c r="CJ115" s="7"/>
      <c r="CK115" s="7"/>
      <c r="CL115" s="7"/>
      <c r="CM115" s="6"/>
      <c r="CN115" s="6">
        <f>IF(DX115&gt;=70, 5, 0)</f>
        <v>0</v>
      </c>
      <c r="CO115" s="6"/>
      <c r="CP115" s="6"/>
      <c r="CQ115" s="6"/>
      <c r="CR115" s="7"/>
      <c r="CS115" s="7">
        <f>IF(EH115&gt;=70, 6, 0)</f>
        <v>0</v>
      </c>
      <c r="CT115" s="7"/>
      <c r="CU115" s="6"/>
      <c r="CV115" s="7"/>
      <c r="CW115" s="6"/>
      <c r="CX115" s="10">
        <f>SUM(AR115:CW115)</f>
        <v>6</v>
      </c>
      <c r="CY115" s="10">
        <v>50</v>
      </c>
      <c r="CZ115" s="17">
        <f>CX115+CY115</f>
        <v>56</v>
      </c>
      <c r="DA115" s="1">
        <v>82.86</v>
      </c>
      <c r="DB115" s="18">
        <v>100</v>
      </c>
      <c r="DC115" s="18">
        <v>50</v>
      </c>
      <c r="DD115" s="30">
        <f>AVERAGE(DB115:DC115)</f>
        <v>75</v>
      </c>
      <c r="DE115" s="1">
        <v>0</v>
      </c>
      <c r="DF115" s="30">
        <v>45</v>
      </c>
      <c r="DG115" s="1">
        <v>0</v>
      </c>
      <c r="DH115" s="30">
        <v>0</v>
      </c>
      <c r="DI115" s="18">
        <v>0</v>
      </c>
      <c r="DJ115" s="18">
        <v>0</v>
      </c>
      <c r="DK115" s="1"/>
      <c r="DL115" s="15">
        <f>AVERAGE(DA115,DD115:DH115,DK115)</f>
        <v>33.81</v>
      </c>
      <c r="DM115" s="1">
        <v>26.67</v>
      </c>
      <c r="DN115" s="1">
        <v>20</v>
      </c>
      <c r="DO115" s="1">
        <f>MAX(DM115:DN115)</f>
        <v>26.67</v>
      </c>
      <c r="DP115" s="30">
        <v>5.56</v>
      </c>
      <c r="DQ115" s="30">
        <v>0</v>
      </c>
      <c r="DR115" s="30">
        <f>MAX(DP115:DQ115)</f>
        <v>5.56</v>
      </c>
      <c r="DS115" s="1">
        <v>5.56</v>
      </c>
      <c r="DT115" s="1">
        <v>0</v>
      </c>
      <c r="DU115" s="1">
        <f>MAX(DS115:DT115)</f>
        <v>5.56</v>
      </c>
      <c r="DV115" s="30">
        <v>0</v>
      </c>
      <c r="DW115" s="30">
        <v>0</v>
      </c>
      <c r="DX115" s="30"/>
      <c r="DY115" s="15">
        <f>AVERAGE(DO115,DR115,DU115,DX115)</f>
        <v>12.596666666666669</v>
      </c>
      <c r="DZ115" s="1">
        <v>0</v>
      </c>
      <c r="EA115" s="1">
        <v>0</v>
      </c>
      <c r="EB115" s="1">
        <f>MIN(MAX(DZ115:EA115)+0.2*EH115, 100)</f>
        <v>0</v>
      </c>
      <c r="EC115" s="30">
        <v>0</v>
      </c>
      <c r="ED115" s="30">
        <v>0</v>
      </c>
      <c r="EE115" s="30">
        <f>MIN(MAX(EC115:ED115)+0.15*EH115, 100)</f>
        <v>0</v>
      </c>
      <c r="EF115" s="1">
        <v>0</v>
      </c>
      <c r="EG115" s="1">
        <v>0</v>
      </c>
      <c r="EH115" s="1">
        <f>MAX(EF115:EG115)</f>
        <v>0</v>
      </c>
      <c r="EI115" s="15">
        <f>AVERAGE(EB115,EE115,EH115)</f>
        <v>0</v>
      </c>
      <c r="EJ115" s="3">
        <v>0.25</v>
      </c>
      <c r="EK115" s="3">
        <v>0.2</v>
      </c>
      <c r="EL115" s="3">
        <v>0.25</v>
      </c>
      <c r="EM115" s="3">
        <v>0.3</v>
      </c>
      <c r="EN115" s="25">
        <f>MIN(IF(C115="Yes",AQ115+CZ115,0),100)</f>
        <v>57</v>
      </c>
      <c r="EO115" s="25">
        <f>IF(ES115&lt;0,EN115+ES115*-4,EN115)</f>
        <v>57</v>
      </c>
      <c r="EP115" s="25">
        <f>MIN(IF(C115="Yes",AQ115+DL115,0), 100)</f>
        <v>34.81</v>
      </c>
      <c r="EQ115" s="25">
        <f>MIN(IF(C115="Yes",AQ115+DY115,0),100)</f>
        <v>13.596666666666669</v>
      </c>
      <c r="ER115" s="25">
        <f>MIN(IF(C115="Yes",AQ115+EI115,0), 100)</f>
        <v>1</v>
      </c>
      <c r="ES115" s="26">
        <f>EJ115*EN115+EK115*EP115+EL115*EQ115+EM115*ER115</f>
        <v>24.911166666666666</v>
      </c>
      <c r="ET115" s="26">
        <f>EJ115*EO115+EK115*EP115+EL115*EQ115+EM115*ER115</f>
        <v>24.911166666666666</v>
      </c>
    </row>
    <row r="116" spans="1:150" customFormat="1" x14ac:dyDescent="0.3">
      <c r="A116">
        <v>1402018031</v>
      </c>
      <c r="B116" t="s">
        <v>107</v>
      </c>
      <c r="C116" s="2" t="s">
        <v>108</v>
      </c>
      <c r="D116" s="6"/>
      <c r="E116" s="6"/>
      <c r="F116" s="7"/>
      <c r="G116" s="7"/>
      <c r="H116" s="6">
        <v>1</v>
      </c>
      <c r="I116" s="6">
        <v>1</v>
      </c>
      <c r="J116" s="7">
        <v>0</v>
      </c>
      <c r="K116" s="7"/>
      <c r="L116" s="6"/>
      <c r="M116" s="8"/>
      <c r="N116" s="7"/>
      <c r="O116" s="7"/>
      <c r="P116" s="6"/>
      <c r="Q116" s="8"/>
      <c r="R116" s="7">
        <v>0</v>
      </c>
      <c r="S116" s="7"/>
      <c r="T116" s="6"/>
      <c r="U116" s="6"/>
      <c r="V116" s="7"/>
      <c r="W116" s="7"/>
      <c r="X116" s="6"/>
      <c r="Y116" s="6"/>
      <c r="Z116" s="7"/>
      <c r="AA116" s="7"/>
      <c r="AB116" s="6"/>
      <c r="AC116" s="6"/>
      <c r="AD116" s="7"/>
      <c r="AE116" s="8"/>
      <c r="AF116" s="10">
        <v>14</v>
      </c>
      <c r="AG116" s="10">
        <v>10</v>
      </c>
      <c r="AH116" s="10">
        <f>COUNT(D116:AE116)</f>
        <v>4</v>
      </c>
      <c r="AI116" s="22">
        <f>IF(C116="Yes",(AF116-AH116+(CZ116-50)/AG116)/AF116,0)</f>
        <v>0.77142857142857146</v>
      </c>
      <c r="AJ116" s="11">
        <f>SUM(D116:AE116)</f>
        <v>2</v>
      </c>
      <c r="AK116" s="10">
        <f>MAX(AJ116-AL116-AM116,0)*-1</f>
        <v>0</v>
      </c>
      <c r="AL116" s="10">
        <v>10</v>
      </c>
      <c r="AM116" s="10">
        <v>3</v>
      </c>
      <c r="AN116" s="7">
        <f>AJ116+AK116+AO116</f>
        <v>2</v>
      </c>
      <c r="AO116" s="6"/>
      <c r="AP116" s="3">
        <v>0.5</v>
      </c>
      <c r="AQ116" s="15">
        <f>MIN(AN116,AL116)*AP116</f>
        <v>1</v>
      </c>
      <c r="AR116" s="6">
        <v>0</v>
      </c>
      <c r="AS116" s="6">
        <v>0</v>
      </c>
      <c r="AT116" s="6">
        <v>0</v>
      </c>
      <c r="AU116" s="6">
        <v>0</v>
      </c>
      <c r="AV116" s="7"/>
      <c r="AW116" s="7">
        <v>0</v>
      </c>
      <c r="AX116" s="7"/>
      <c r="AY116" s="7">
        <v>0</v>
      </c>
      <c r="AZ116" s="6"/>
      <c r="BA116" s="6">
        <v>3</v>
      </c>
      <c r="BB116" s="6"/>
      <c r="BC116" s="6">
        <v>0</v>
      </c>
      <c r="BD116" s="7"/>
      <c r="BE116" s="7">
        <f>IF(DO116&gt;=70, 5, 0)</f>
        <v>0</v>
      </c>
      <c r="BF116" s="7"/>
      <c r="BG116" s="7"/>
      <c r="BH116" s="7">
        <v>-5</v>
      </c>
      <c r="BI116" s="6"/>
      <c r="BJ116" s="6">
        <f>IF(EB116&gt;=70, 6, 0)</f>
        <v>0</v>
      </c>
      <c r="BK116" s="6">
        <v>0</v>
      </c>
      <c r="BL116" s="7">
        <v>0</v>
      </c>
      <c r="BM116" s="7">
        <v>0</v>
      </c>
      <c r="BN116" s="7">
        <v>0</v>
      </c>
      <c r="BO116" s="6"/>
      <c r="BP116" s="6">
        <f>IF(EE116&gt;=70, 6, 0)</f>
        <v>0</v>
      </c>
      <c r="BQ116" s="6">
        <v>0</v>
      </c>
      <c r="BR116" s="7"/>
      <c r="BS116" s="7">
        <v>0</v>
      </c>
      <c r="BT116" s="7">
        <v>0</v>
      </c>
      <c r="BU116" s="6"/>
      <c r="BV116" s="6">
        <v>0</v>
      </c>
      <c r="BW116" s="6">
        <f>IF(DR116&gt;=70, 5, 0)</f>
        <v>0</v>
      </c>
      <c r="BX116" s="6">
        <v>0</v>
      </c>
      <c r="BY116" s="6"/>
      <c r="BZ116" s="6">
        <v>-5</v>
      </c>
      <c r="CA116" s="7">
        <v>0</v>
      </c>
      <c r="CB116" s="7">
        <v>0</v>
      </c>
      <c r="CC116" s="7">
        <v>-5</v>
      </c>
      <c r="CD116" s="6">
        <v>0</v>
      </c>
      <c r="CE116" s="6">
        <f>IF(DU116&gt;=70, 5, 0)</f>
        <v>0</v>
      </c>
      <c r="CF116" s="6">
        <v>0</v>
      </c>
      <c r="CG116" s="6">
        <v>0</v>
      </c>
      <c r="CH116" s="6"/>
      <c r="CI116" s="6">
        <v>0</v>
      </c>
      <c r="CJ116" s="7"/>
      <c r="CK116" s="7"/>
      <c r="CL116" s="7"/>
      <c r="CM116" s="6"/>
      <c r="CN116" s="6">
        <f>IF(DX116&gt;=70, 5, 0)</f>
        <v>0</v>
      </c>
      <c r="CO116" s="6"/>
      <c r="CP116" s="6"/>
      <c r="CQ116" s="6"/>
      <c r="CR116" s="7"/>
      <c r="CS116" s="7">
        <f>IF(EH116&gt;=70, 6, 0)</f>
        <v>0</v>
      </c>
      <c r="CT116" s="7"/>
      <c r="CU116" s="6">
        <v>20</v>
      </c>
      <c r="CV116" s="7"/>
      <c r="CW116" s="6"/>
      <c r="CX116" s="10">
        <f>SUM(AR116:CW116)</f>
        <v>8</v>
      </c>
      <c r="CY116" s="10">
        <v>50</v>
      </c>
      <c r="CZ116" s="17">
        <f>CX116+CY116</f>
        <v>58</v>
      </c>
      <c r="DA116" s="1">
        <v>54.29</v>
      </c>
      <c r="DB116" s="18">
        <v>50</v>
      </c>
      <c r="DC116" s="18">
        <v>50</v>
      </c>
      <c r="DD116" s="30">
        <f>AVERAGE(DB116:DC116)</f>
        <v>50</v>
      </c>
      <c r="DE116" s="1">
        <v>0</v>
      </c>
      <c r="DF116" s="30">
        <v>85</v>
      </c>
      <c r="DG116" s="1">
        <v>0</v>
      </c>
      <c r="DH116" s="30">
        <v>0</v>
      </c>
      <c r="DI116" s="18">
        <v>0</v>
      </c>
      <c r="DJ116" s="18">
        <v>0</v>
      </c>
      <c r="DK116" s="1"/>
      <c r="DL116" s="15">
        <f>AVERAGE(DA116,DD116:DH116,DK116)</f>
        <v>31.548333333333332</v>
      </c>
      <c r="DM116" s="1">
        <v>26.67</v>
      </c>
      <c r="DN116" s="1">
        <v>20</v>
      </c>
      <c r="DO116" s="1">
        <f>MAX(DM116:DN116)</f>
        <v>26.67</v>
      </c>
      <c r="DP116" s="30">
        <v>0</v>
      </c>
      <c r="DQ116" s="30">
        <v>0</v>
      </c>
      <c r="DR116" s="30">
        <f>MAX(DP116:DQ116)</f>
        <v>0</v>
      </c>
      <c r="DS116" s="1">
        <v>0</v>
      </c>
      <c r="DT116" s="1">
        <v>0</v>
      </c>
      <c r="DU116" s="1">
        <f>MAX(DS116:DT116)</f>
        <v>0</v>
      </c>
      <c r="DV116" s="30">
        <v>0</v>
      </c>
      <c r="DW116" s="30">
        <v>0</v>
      </c>
      <c r="DX116" s="30"/>
      <c r="DY116" s="15">
        <f>AVERAGE(DO116,DR116,DU116,DX116)</f>
        <v>8.89</v>
      </c>
      <c r="DZ116" s="1">
        <v>0</v>
      </c>
      <c r="EA116" s="1">
        <v>0</v>
      </c>
      <c r="EB116" s="1">
        <f>MIN(MAX(DZ116:EA116)+0.2*EH116, 100)</f>
        <v>0</v>
      </c>
      <c r="EC116" s="30">
        <v>8.33</v>
      </c>
      <c r="ED116" s="30">
        <v>0</v>
      </c>
      <c r="EE116" s="30">
        <f>MIN(MAX(EC116:ED116)+0.15*EH116, 100)</f>
        <v>8.33</v>
      </c>
      <c r="EF116" s="1">
        <v>0</v>
      </c>
      <c r="EG116" s="1">
        <v>0</v>
      </c>
      <c r="EH116" s="1">
        <f>MAX(EF116:EG116)</f>
        <v>0</v>
      </c>
      <c r="EI116" s="15">
        <f>AVERAGE(EB116,EE116,EH116)</f>
        <v>2.7766666666666668</v>
      </c>
      <c r="EJ116" s="3">
        <v>0.25</v>
      </c>
      <c r="EK116" s="3">
        <v>0.2</v>
      </c>
      <c r="EL116" s="3">
        <v>0.25</v>
      </c>
      <c r="EM116" s="3">
        <v>0.3</v>
      </c>
      <c r="EN116" s="25">
        <f>MIN(IF(C116="Yes",AQ116+CZ116,0),100)</f>
        <v>59</v>
      </c>
      <c r="EO116" s="25">
        <f>IF(ES116&lt;0,EN116+ES116*-4,EN116)</f>
        <v>59</v>
      </c>
      <c r="EP116" s="25">
        <f>MIN(IF(C116="Yes",AQ116+DL116,0), 100)</f>
        <v>32.548333333333332</v>
      </c>
      <c r="EQ116" s="25">
        <f>MIN(IF(C116="Yes",AQ116+DY116,0),100)</f>
        <v>9.89</v>
      </c>
      <c r="ER116" s="25">
        <f>MIN(IF(C116="Yes",AQ116+EI116,0), 100)</f>
        <v>3.7766666666666668</v>
      </c>
      <c r="ES116" s="26">
        <f>EJ116*EN116+EK116*EP116+EL116*EQ116+EM116*ER116</f>
        <v>24.865166666666667</v>
      </c>
      <c r="ET116" s="26">
        <f>EJ116*EO116+EK116*EP116+EL116*EQ116+EM116*ER116</f>
        <v>24.865166666666667</v>
      </c>
    </row>
    <row r="117" spans="1:150" customFormat="1" x14ac:dyDescent="0.3">
      <c r="A117">
        <v>1402019040</v>
      </c>
      <c r="B117" t="s">
        <v>107</v>
      </c>
      <c r="C117" s="2" t="s">
        <v>108</v>
      </c>
      <c r="D117" s="6"/>
      <c r="E117" s="6"/>
      <c r="F117" s="7"/>
      <c r="G117" s="7"/>
      <c r="H117" s="6"/>
      <c r="I117" s="6"/>
      <c r="J117" s="7"/>
      <c r="K117" s="7"/>
      <c r="L117" s="6"/>
      <c r="M117" s="8"/>
      <c r="N117" s="7"/>
      <c r="O117" s="7"/>
      <c r="P117" s="6"/>
      <c r="Q117" s="8"/>
      <c r="R117" s="7">
        <v>0</v>
      </c>
      <c r="S117" s="7"/>
      <c r="T117" s="6"/>
      <c r="U117" s="6"/>
      <c r="V117" s="7"/>
      <c r="W117" s="7"/>
      <c r="X117" s="6"/>
      <c r="Y117" s="6"/>
      <c r="Z117" s="7"/>
      <c r="AA117" s="7"/>
      <c r="AB117" s="6"/>
      <c r="AC117" s="6"/>
      <c r="AD117" s="7"/>
      <c r="AE117" s="8"/>
      <c r="AF117" s="10">
        <v>14</v>
      </c>
      <c r="AG117" s="10">
        <v>10</v>
      </c>
      <c r="AH117" s="10">
        <f>COUNT(D117:AE117)</f>
        <v>1</v>
      </c>
      <c r="AI117" s="22">
        <f>IF(C117="Yes",(AF117-AH117+(CZ117-50)/AG117)/AF117,0)</f>
        <v>0.80714285714285716</v>
      </c>
      <c r="AJ117" s="11">
        <f>SUM(D117:AE117)</f>
        <v>0</v>
      </c>
      <c r="AK117" s="10">
        <f>MAX(AJ117-AL117-AM117,0)*-1</f>
        <v>0</v>
      </c>
      <c r="AL117" s="10">
        <v>10</v>
      </c>
      <c r="AM117" s="10">
        <v>3</v>
      </c>
      <c r="AN117" s="7">
        <f>AJ117+AK117+AO117</f>
        <v>0</v>
      </c>
      <c r="AO117" s="6"/>
      <c r="AP117" s="3">
        <v>0.5</v>
      </c>
      <c r="AQ117" s="15">
        <f>MIN(AN117,AL117)*AP117</f>
        <v>0</v>
      </c>
      <c r="AR117" s="6">
        <v>0</v>
      </c>
      <c r="AS117" s="6">
        <v>0</v>
      </c>
      <c r="AT117" s="6">
        <v>0</v>
      </c>
      <c r="AU117" s="6">
        <v>0</v>
      </c>
      <c r="AV117" s="7"/>
      <c r="AW117" s="7">
        <v>-5</v>
      </c>
      <c r="AX117" s="7"/>
      <c r="AY117" s="7">
        <v>-5</v>
      </c>
      <c r="AZ117" s="6"/>
      <c r="BA117" s="6">
        <v>3</v>
      </c>
      <c r="BB117" s="6"/>
      <c r="BC117" s="6">
        <v>0</v>
      </c>
      <c r="BD117" s="7"/>
      <c r="BE117" s="7">
        <f>IF(DO117&gt;=70, 5, 0)</f>
        <v>0</v>
      </c>
      <c r="BF117" s="7"/>
      <c r="BG117" s="7"/>
      <c r="BH117" s="7">
        <v>0</v>
      </c>
      <c r="BI117" s="6"/>
      <c r="BJ117" s="6">
        <f>IF(EB117&gt;=70, 6, 0)</f>
        <v>0</v>
      </c>
      <c r="BK117" s="6">
        <v>0</v>
      </c>
      <c r="BL117" s="7">
        <v>0</v>
      </c>
      <c r="BM117" s="7">
        <v>-5</v>
      </c>
      <c r="BN117" s="7">
        <v>0</v>
      </c>
      <c r="BO117" s="6"/>
      <c r="BP117" s="6">
        <f>IF(EE117&gt;=70, 6, 0)</f>
        <v>0</v>
      </c>
      <c r="BQ117" s="6">
        <v>-5</v>
      </c>
      <c r="BR117" s="7"/>
      <c r="BS117" s="7">
        <v>0</v>
      </c>
      <c r="BT117" s="7">
        <v>0</v>
      </c>
      <c r="BU117" s="6"/>
      <c r="BV117" s="6">
        <v>0</v>
      </c>
      <c r="BW117" s="6">
        <f>IF(DR117&gt;=70, 5, 0)</f>
        <v>0</v>
      </c>
      <c r="BX117" s="6">
        <v>0</v>
      </c>
      <c r="BY117" s="6"/>
      <c r="BZ117" s="6">
        <v>0</v>
      </c>
      <c r="CA117" s="7">
        <v>0</v>
      </c>
      <c r="CB117" s="7">
        <v>0</v>
      </c>
      <c r="CC117" s="7">
        <v>0</v>
      </c>
      <c r="CD117" s="6">
        <v>0</v>
      </c>
      <c r="CE117" s="6">
        <f>IF(DU117&gt;=70, 5, 0)</f>
        <v>0</v>
      </c>
      <c r="CF117" s="6">
        <v>0</v>
      </c>
      <c r="CG117" s="6">
        <v>0</v>
      </c>
      <c r="CH117" s="6"/>
      <c r="CI117" s="6">
        <v>0</v>
      </c>
      <c r="CJ117" s="7"/>
      <c r="CK117" s="7"/>
      <c r="CL117" s="7"/>
      <c r="CM117" s="6"/>
      <c r="CN117" s="6">
        <f>IF(DX117&gt;=70, 5, 0)</f>
        <v>0</v>
      </c>
      <c r="CO117" s="6"/>
      <c r="CP117" s="6"/>
      <c r="CQ117" s="6"/>
      <c r="CR117" s="7"/>
      <c r="CS117" s="7">
        <f>IF(EH117&gt;=70, 6, 0)</f>
        <v>0</v>
      </c>
      <c r="CT117" s="7"/>
      <c r="CU117" s="6"/>
      <c r="CV117" s="7"/>
      <c r="CW117" s="6"/>
      <c r="CX117" s="10">
        <f>SUM(AR117:CW117)</f>
        <v>-17</v>
      </c>
      <c r="CY117" s="10">
        <v>50</v>
      </c>
      <c r="CZ117" s="17">
        <f>CX117+CY117</f>
        <v>33</v>
      </c>
      <c r="DA117" s="1">
        <v>80</v>
      </c>
      <c r="DB117" s="18">
        <v>50</v>
      </c>
      <c r="DC117" s="18">
        <v>50</v>
      </c>
      <c r="DD117" s="30">
        <f>AVERAGE(DB117:DC117)</f>
        <v>50</v>
      </c>
      <c r="DE117" s="1">
        <v>0</v>
      </c>
      <c r="DF117" s="30">
        <v>45</v>
      </c>
      <c r="DG117" s="1">
        <v>0</v>
      </c>
      <c r="DH117" s="30">
        <v>0</v>
      </c>
      <c r="DI117" s="18">
        <v>0</v>
      </c>
      <c r="DJ117" s="18">
        <v>0</v>
      </c>
      <c r="DK117" s="1"/>
      <c r="DL117" s="15">
        <f>AVERAGE(DA117,DD117:DH117,DK117)</f>
        <v>29.166666666666668</v>
      </c>
      <c r="DM117" s="1">
        <v>46.67</v>
      </c>
      <c r="DN117" s="1">
        <v>0</v>
      </c>
      <c r="DO117" s="1">
        <f>MAX(DM117:DN117)</f>
        <v>46.67</v>
      </c>
      <c r="DP117" s="30">
        <v>0</v>
      </c>
      <c r="DQ117" s="30">
        <v>0</v>
      </c>
      <c r="DR117" s="30">
        <f>MAX(DP117:DQ117)</f>
        <v>0</v>
      </c>
      <c r="DS117" s="1">
        <v>0</v>
      </c>
      <c r="DT117" s="1">
        <v>0</v>
      </c>
      <c r="DU117" s="1">
        <f>MAX(DS117:DT117)</f>
        <v>0</v>
      </c>
      <c r="DV117" s="30">
        <v>0</v>
      </c>
      <c r="DW117" s="30">
        <v>0</v>
      </c>
      <c r="DX117" s="30"/>
      <c r="DY117" s="15">
        <f>AVERAGE(DO117,DR117,DU117,DX117)</f>
        <v>15.556666666666667</v>
      </c>
      <c r="DZ117" s="1">
        <v>13.33</v>
      </c>
      <c r="EA117" s="1">
        <v>0</v>
      </c>
      <c r="EB117" s="1">
        <f>MIN(MAX(DZ117:EA117)+0.2*EH117, 100)</f>
        <v>13.33</v>
      </c>
      <c r="EC117" s="30">
        <v>41.67</v>
      </c>
      <c r="ED117" s="30">
        <v>0</v>
      </c>
      <c r="EE117" s="30">
        <f>MIN(MAX(EC117:ED117)+0.15*EH117, 100)</f>
        <v>41.67</v>
      </c>
      <c r="EF117" s="1">
        <v>0</v>
      </c>
      <c r="EG117" s="1">
        <v>0</v>
      </c>
      <c r="EH117" s="1">
        <f>MAX(EF117:EG117)</f>
        <v>0</v>
      </c>
      <c r="EI117" s="15">
        <f>AVERAGE(EB117,EE117,EH117)</f>
        <v>18.333333333333332</v>
      </c>
      <c r="EJ117" s="3">
        <v>0.25</v>
      </c>
      <c r="EK117" s="3">
        <v>0.2</v>
      </c>
      <c r="EL117" s="3">
        <v>0.25</v>
      </c>
      <c r="EM117" s="3">
        <v>0.3</v>
      </c>
      <c r="EN117" s="25">
        <f>MIN(IF(C117="Yes",AQ117+CZ117,0),100)</f>
        <v>33</v>
      </c>
      <c r="EO117" s="25">
        <f>IF(ES117&lt;0,EN117+ES117*-4,EN117)</f>
        <v>33</v>
      </c>
      <c r="EP117" s="25">
        <f>MIN(IF(C117="Yes",AQ117+DL117,0), 100)</f>
        <v>29.166666666666668</v>
      </c>
      <c r="EQ117" s="25">
        <f>MIN(IF(C117="Yes",AQ117+DY117,0),100)</f>
        <v>15.556666666666667</v>
      </c>
      <c r="ER117" s="25">
        <f>MIN(IF(C117="Yes",AQ117+EI117,0), 100)</f>
        <v>18.333333333333332</v>
      </c>
      <c r="ES117" s="26">
        <f>EJ117*EN117+EK117*EP117+EL117*EQ117+EM117*ER117</f>
        <v>23.4725</v>
      </c>
      <c r="ET117" s="26">
        <f>EJ117*EO117+EK117*EP117+EL117*EQ117+EM117*ER117</f>
        <v>23.4725</v>
      </c>
    </row>
    <row r="118" spans="1:150" customFormat="1" x14ac:dyDescent="0.3">
      <c r="A118">
        <v>1402018023</v>
      </c>
      <c r="B118" t="s">
        <v>106</v>
      </c>
      <c r="C118" s="2" t="s">
        <v>108</v>
      </c>
      <c r="D118" s="6"/>
      <c r="E118" s="6"/>
      <c r="F118" s="7"/>
      <c r="G118" s="7">
        <v>1</v>
      </c>
      <c r="H118" s="6">
        <v>1</v>
      </c>
      <c r="I118" s="6"/>
      <c r="J118" s="7"/>
      <c r="K118" s="7"/>
      <c r="L118" s="6"/>
      <c r="M118" s="8"/>
      <c r="N118" s="7"/>
      <c r="O118" s="7"/>
      <c r="P118" s="6"/>
      <c r="Q118" s="8"/>
      <c r="R118" s="7">
        <v>0</v>
      </c>
      <c r="S118" s="7">
        <v>1</v>
      </c>
      <c r="T118" s="6"/>
      <c r="U118" s="6"/>
      <c r="V118" s="7"/>
      <c r="W118" s="7"/>
      <c r="X118" s="6"/>
      <c r="Y118" s="6"/>
      <c r="Z118" s="7"/>
      <c r="AA118" s="7"/>
      <c r="AB118" s="6"/>
      <c r="AC118" s="6"/>
      <c r="AD118" s="7"/>
      <c r="AE118" s="8"/>
      <c r="AF118" s="10">
        <v>14</v>
      </c>
      <c r="AG118" s="10">
        <v>10</v>
      </c>
      <c r="AH118" s="10">
        <f>COUNT(D118:AE118)</f>
        <v>4</v>
      </c>
      <c r="AI118" s="22">
        <f>IF(C118="Yes",(AF118-AH118+(CZ118-50)/AG118)/AF118,0)</f>
        <v>0.6428571428571429</v>
      </c>
      <c r="AJ118" s="11">
        <f>SUM(D118:AE118)</f>
        <v>3</v>
      </c>
      <c r="AK118" s="10">
        <f>MAX(AJ118-AL118-AM118,0)*-1</f>
        <v>0</v>
      </c>
      <c r="AL118" s="10">
        <v>10</v>
      </c>
      <c r="AM118" s="10">
        <v>3</v>
      </c>
      <c r="AN118" s="7">
        <f>AJ118+AK118+AO118</f>
        <v>3</v>
      </c>
      <c r="AO118" s="6"/>
      <c r="AP118" s="3">
        <v>0.5</v>
      </c>
      <c r="AQ118" s="15">
        <f>MIN(AN118,AL118)*AP118</f>
        <v>1.5</v>
      </c>
      <c r="AR118" s="6">
        <v>0</v>
      </c>
      <c r="AS118" s="6">
        <v>0</v>
      </c>
      <c r="AT118" s="6">
        <v>1</v>
      </c>
      <c r="AU118" s="6">
        <v>0</v>
      </c>
      <c r="AV118" s="7"/>
      <c r="AW118" s="7">
        <v>0</v>
      </c>
      <c r="AX118" s="7"/>
      <c r="AY118" s="7">
        <v>0</v>
      </c>
      <c r="AZ118" s="6"/>
      <c r="BA118" s="6">
        <v>3</v>
      </c>
      <c r="BB118" s="6"/>
      <c r="BC118" s="6">
        <v>0</v>
      </c>
      <c r="BD118" s="7"/>
      <c r="BE118" s="7">
        <f>IF(DO118&gt;=70, 5, 0)</f>
        <v>0</v>
      </c>
      <c r="BF118" s="7"/>
      <c r="BG118" s="7"/>
      <c r="BH118" s="7">
        <v>0</v>
      </c>
      <c r="BI118" s="6"/>
      <c r="BJ118" s="6">
        <f>IF(EB118&gt;=70, 6, 0)</f>
        <v>0</v>
      </c>
      <c r="BK118" s="6">
        <v>0</v>
      </c>
      <c r="BL118" s="7">
        <v>0</v>
      </c>
      <c r="BM118" s="7">
        <v>0</v>
      </c>
      <c r="BN118" s="7">
        <v>-5</v>
      </c>
      <c r="BO118" s="6"/>
      <c r="BP118" s="6">
        <f>IF(EE118&gt;=70, 6, 0)</f>
        <v>0</v>
      </c>
      <c r="BQ118" s="6">
        <v>-5</v>
      </c>
      <c r="BR118" s="7"/>
      <c r="BS118" s="7">
        <v>0</v>
      </c>
      <c r="BT118" s="7">
        <v>0</v>
      </c>
      <c r="BU118" s="6"/>
      <c r="BV118" s="6">
        <v>0</v>
      </c>
      <c r="BW118" s="6">
        <f>IF(DR118&gt;=70, 5, 0)</f>
        <v>0</v>
      </c>
      <c r="BX118" s="6">
        <v>0</v>
      </c>
      <c r="BY118" s="6"/>
      <c r="BZ118" s="6">
        <v>-5</v>
      </c>
      <c r="CA118" s="7">
        <v>0</v>
      </c>
      <c r="CB118" s="7">
        <v>-5</v>
      </c>
      <c r="CC118" s="7">
        <v>0</v>
      </c>
      <c r="CD118" s="6">
        <v>0</v>
      </c>
      <c r="CE118" s="6">
        <f>IF(DU118&gt;=70, 5, 0)</f>
        <v>0</v>
      </c>
      <c r="CF118" s="6">
        <v>6</v>
      </c>
      <c r="CG118" s="6">
        <v>0</v>
      </c>
      <c r="CH118" s="6"/>
      <c r="CI118" s="6">
        <v>0</v>
      </c>
      <c r="CJ118" s="7"/>
      <c r="CK118" s="7"/>
      <c r="CL118" s="7"/>
      <c r="CM118" s="6"/>
      <c r="CN118" s="6">
        <f>IF(DX118&gt;=70, 5, 0)</f>
        <v>0</v>
      </c>
      <c r="CO118" s="6"/>
      <c r="CP118" s="6"/>
      <c r="CQ118" s="6"/>
      <c r="CR118" s="7"/>
      <c r="CS118" s="7">
        <f>IF(EH118&gt;=70, 6, 0)</f>
        <v>0</v>
      </c>
      <c r="CT118" s="7"/>
      <c r="CU118" s="6"/>
      <c r="CV118" s="7"/>
      <c r="CW118" s="6"/>
      <c r="CX118" s="10">
        <f>SUM(AR118:CW118)</f>
        <v>-10</v>
      </c>
      <c r="CY118" s="10">
        <v>50</v>
      </c>
      <c r="CZ118" s="17">
        <f>CX118+CY118</f>
        <v>40</v>
      </c>
      <c r="DA118" s="1">
        <v>51.43</v>
      </c>
      <c r="DB118" s="18">
        <v>0</v>
      </c>
      <c r="DC118" s="18">
        <v>100</v>
      </c>
      <c r="DD118" s="30">
        <f>AVERAGE(DB118:DC118)</f>
        <v>50</v>
      </c>
      <c r="DE118" s="1">
        <v>0</v>
      </c>
      <c r="DF118" s="30">
        <v>35</v>
      </c>
      <c r="DG118" s="1">
        <v>0</v>
      </c>
      <c r="DH118" s="30">
        <v>0</v>
      </c>
      <c r="DI118" s="18">
        <v>0</v>
      </c>
      <c r="DJ118" s="18">
        <v>0</v>
      </c>
      <c r="DK118" s="1"/>
      <c r="DL118" s="15">
        <f>AVERAGE(DA118,DD118:DH118,DK118)</f>
        <v>22.738333333333333</v>
      </c>
      <c r="DM118" s="1">
        <v>40</v>
      </c>
      <c r="DN118" s="1">
        <v>46.67</v>
      </c>
      <c r="DO118" s="1">
        <f>MAX(DM118:DN118)</f>
        <v>46.67</v>
      </c>
      <c r="DP118" s="30">
        <v>11.11</v>
      </c>
      <c r="DQ118" s="30">
        <v>0</v>
      </c>
      <c r="DR118" s="30">
        <f>MAX(DP118:DQ118)</f>
        <v>11.11</v>
      </c>
      <c r="DS118" s="1">
        <v>11.11</v>
      </c>
      <c r="DT118" s="1">
        <v>0</v>
      </c>
      <c r="DU118" s="1">
        <f>MAX(DS118:DT118)</f>
        <v>11.11</v>
      </c>
      <c r="DV118" s="30">
        <v>0</v>
      </c>
      <c r="DW118" s="30">
        <v>0</v>
      </c>
      <c r="DX118" s="30"/>
      <c r="DY118" s="15">
        <f>AVERAGE(DO118,DR118,DU118,DX118)</f>
        <v>22.963333333333335</v>
      </c>
      <c r="DZ118" s="1">
        <v>13.33</v>
      </c>
      <c r="EA118" s="1">
        <v>0</v>
      </c>
      <c r="EB118" s="1">
        <f>MIN(MAX(DZ118:EA118)+0.2*EH118, 100)</f>
        <v>13.33</v>
      </c>
      <c r="EC118" s="30">
        <v>0</v>
      </c>
      <c r="ED118" s="30">
        <v>0</v>
      </c>
      <c r="EE118" s="30">
        <f>MIN(MAX(EC118:ED118)+0.15*EH118, 100)</f>
        <v>0</v>
      </c>
      <c r="EF118" s="1">
        <v>0</v>
      </c>
      <c r="EG118" s="1">
        <v>0</v>
      </c>
      <c r="EH118" s="1">
        <f>MAX(EF118:EG118)</f>
        <v>0</v>
      </c>
      <c r="EI118" s="15">
        <f>AVERAGE(EB118,EE118,EH118)</f>
        <v>4.4433333333333334</v>
      </c>
      <c r="EJ118" s="3">
        <v>0.25</v>
      </c>
      <c r="EK118" s="3">
        <v>0.2</v>
      </c>
      <c r="EL118" s="3">
        <v>0.25</v>
      </c>
      <c r="EM118" s="3">
        <v>0.3</v>
      </c>
      <c r="EN118" s="25">
        <f>MIN(IF(C118="Yes",AQ118+CZ118,0),100)</f>
        <v>41.5</v>
      </c>
      <c r="EO118" s="25">
        <f>IF(ES118&lt;0,EN118+ES118*-4,EN118)</f>
        <v>41.5</v>
      </c>
      <c r="EP118" s="25">
        <f>MIN(IF(C118="Yes",AQ118+DL118,0), 100)</f>
        <v>24.238333333333333</v>
      </c>
      <c r="EQ118" s="25">
        <f>MIN(IF(C118="Yes",AQ118+DY118,0),100)</f>
        <v>24.463333333333335</v>
      </c>
      <c r="ER118" s="25">
        <f>MIN(IF(C118="Yes",AQ118+EI118,0), 100)</f>
        <v>5.9433333333333334</v>
      </c>
      <c r="ES118" s="26">
        <f>EJ118*EN118+EK118*EP118+EL118*EQ118+EM118*ER118</f>
        <v>23.121500000000001</v>
      </c>
      <c r="ET118" s="26">
        <f>EJ118*EO118+EK118*EP118+EL118*EQ118+EM118*ER118</f>
        <v>23.121500000000001</v>
      </c>
    </row>
    <row r="119" spans="1:150" customFormat="1" x14ac:dyDescent="0.3">
      <c r="A119">
        <v>1402018198</v>
      </c>
      <c r="B119" t="s">
        <v>106</v>
      </c>
      <c r="C119" s="2" t="s">
        <v>108</v>
      </c>
      <c r="D119" s="6"/>
      <c r="E119" s="6"/>
      <c r="F119" s="7"/>
      <c r="G119" s="7"/>
      <c r="H119" s="6">
        <v>0</v>
      </c>
      <c r="I119" s="6">
        <v>1</v>
      </c>
      <c r="J119" s="7"/>
      <c r="K119" s="7"/>
      <c r="L119" s="6"/>
      <c r="M119" s="8"/>
      <c r="N119" s="7"/>
      <c r="O119" s="7"/>
      <c r="P119" s="6"/>
      <c r="Q119" s="8"/>
      <c r="R119" s="7">
        <v>1</v>
      </c>
      <c r="S119" s="7">
        <v>1</v>
      </c>
      <c r="T119" s="6"/>
      <c r="U119" s="6"/>
      <c r="V119" s="7"/>
      <c r="W119" s="7"/>
      <c r="X119" s="6"/>
      <c r="Y119" s="6"/>
      <c r="Z119" s="7"/>
      <c r="AA119" s="7"/>
      <c r="AB119" s="6"/>
      <c r="AC119" s="6"/>
      <c r="AD119" s="7"/>
      <c r="AE119" s="8"/>
      <c r="AF119" s="10">
        <v>14</v>
      </c>
      <c r="AG119" s="10">
        <v>10</v>
      </c>
      <c r="AH119" s="10">
        <f>COUNT(D119:AE119)</f>
        <v>4</v>
      </c>
      <c r="AI119" s="22">
        <f>IF(C119="Yes",(AF119-AH119+(CZ119-50)/AG119)/AF119,0)</f>
        <v>0.49285714285714288</v>
      </c>
      <c r="AJ119" s="11">
        <f>SUM(D119:AE119)</f>
        <v>3</v>
      </c>
      <c r="AK119" s="10">
        <f>MAX(AJ119-AL119-AM119,0)*-1</f>
        <v>0</v>
      </c>
      <c r="AL119" s="10">
        <v>10</v>
      </c>
      <c r="AM119" s="10">
        <v>3</v>
      </c>
      <c r="AN119" s="7">
        <f>AJ119+AK119+AO119</f>
        <v>3</v>
      </c>
      <c r="AO119" s="6"/>
      <c r="AP119" s="3">
        <v>0.5</v>
      </c>
      <c r="AQ119" s="15">
        <f>MIN(AN119,AL119)*AP119</f>
        <v>1.5</v>
      </c>
      <c r="AR119" s="6">
        <v>0</v>
      </c>
      <c r="AS119" s="6">
        <v>0</v>
      </c>
      <c r="AT119" s="6">
        <v>0</v>
      </c>
      <c r="AU119" s="6">
        <v>0</v>
      </c>
      <c r="AV119" s="7"/>
      <c r="AW119" s="7">
        <v>0</v>
      </c>
      <c r="AX119" s="7"/>
      <c r="AY119" s="7">
        <v>-5</v>
      </c>
      <c r="AZ119" s="6"/>
      <c r="BA119" s="6">
        <v>3</v>
      </c>
      <c r="BB119" s="6"/>
      <c r="BC119" s="6">
        <v>0</v>
      </c>
      <c r="BD119" s="7"/>
      <c r="BE119" s="7">
        <f>IF(DO119&gt;=70, 5, 0)</f>
        <v>0</v>
      </c>
      <c r="BF119" s="7"/>
      <c r="BG119" s="7"/>
      <c r="BH119" s="7">
        <v>0</v>
      </c>
      <c r="BI119" s="6"/>
      <c r="BJ119" s="6">
        <f>IF(EB119&gt;=70, 6, 0)</f>
        <v>0</v>
      </c>
      <c r="BK119" s="6">
        <v>-5</v>
      </c>
      <c r="BL119" s="7">
        <v>0</v>
      </c>
      <c r="BM119" s="7">
        <v>-5</v>
      </c>
      <c r="BN119" s="7">
        <v>0</v>
      </c>
      <c r="BO119" s="6"/>
      <c r="BP119" s="6">
        <f>IF(EE119&gt;=70, 6, 0)</f>
        <v>0</v>
      </c>
      <c r="BQ119" s="6">
        <v>-5</v>
      </c>
      <c r="BR119" s="7"/>
      <c r="BS119" s="7">
        <v>0</v>
      </c>
      <c r="BT119" s="7">
        <v>0</v>
      </c>
      <c r="BU119" s="6"/>
      <c r="BV119" s="6">
        <v>0</v>
      </c>
      <c r="BW119" s="6">
        <f>IF(DR119&gt;=70, 5, 0)</f>
        <v>0</v>
      </c>
      <c r="BX119" s="6">
        <v>-5</v>
      </c>
      <c r="BY119" s="6"/>
      <c r="BZ119" s="6">
        <v>-5</v>
      </c>
      <c r="CA119" s="7">
        <v>0</v>
      </c>
      <c r="CB119" s="7">
        <v>0</v>
      </c>
      <c r="CC119" s="7">
        <v>-5</v>
      </c>
      <c r="CD119" s="6">
        <v>0</v>
      </c>
      <c r="CE119" s="6">
        <f>IF(DU119&gt;=70, 5, 0)</f>
        <v>0</v>
      </c>
      <c r="CF119" s="6">
        <v>6</v>
      </c>
      <c r="CG119" s="6">
        <v>-5</v>
      </c>
      <c r="CH119" s="6"/>
      <c r="CI119" s="6">
        <v>0</v>
      </c>
      <c r="CJ119" s="7"/>
      <c r="CK119" s="7"/>
      <c r="CL119" s="7"/>
      <c r="CM119" s="6"/>
      <c r="CN119" s="6">
        <f>IF(DX119&gt;=70, 5, 0)</f>
        <v>0</v>
      </c>
      <c r="CO119" s="6"/>
      <c r="CP119" s="6"/>
      <c r="CQ119" s="6"/>
      <c r="CR119" s="7"/>
      <c r="CS119" s="7">
        <f>IF(EH119&gt;=70, 6, 0)</f>
        <v>0</v>
      </c>
      <c r="CT119" s="7"/>
      <c r="CU119" s="6"/>
      <c r="CV119" s="7"/>
      <c r="CW119" s="6"/>
      <c r="CX119" s="10">
        <f>SUM(AR119:CW119)</f>
        <v>-31</v>
      </c>
      <c r="CY119" s="10">
        <v>50</v>
      </c>
      <c r="CZ119" s="17">
        <f>CX119+CY119</f>
        <v>19</v>
      </c>
      <c r="DA119" s="1">
        <v>74.290000000000006</v>
      </c>
      <c r="DB119" s="18">
        <v>75</v>
      </c>
      <c r="DC119" s="18">
        <v>100</v>
      </c>
      <c r="DD119" s="30">
        <f>AVERAGE(DB119:DC119)</f>
        <v>87.5</v>
      </c>
      <c r="DE119" s="1">
        <v>0</v>
      </c>
      <c r="DF119" s="30">
        <v>0</v>
      </c>
      <c r="DG119" s="1">
        <v>0</v>
      </c>
      <c r="DH119" s="30">
        <v>0</v>
      </c>
      <c r="DI119" s="18">
        <v>0</v>
      </c>
      <c r="DJ119" s="18">
        <v>0</v>
      </c>
      <c r="DK119" s="1"/>
      <c r="DL119" s="15">
        <f>AVERAGE(DA119,DD119:DH119,DK119)</f>
        <v>26.965000000000003</v>
      </c>
      <c r="DM119" s="1">
        <v>33.33</v>
      </c>
      <c r="DN119" s="1">
        <v>33.33</v>
      </c>
      <c r="DO119" s="1">
        <f>MAX(DM119:DN119)</f>
        <v>33.33</v>
      </c>
      <c r="DP119" s="30">
        <v>16.670000000000002</v>
      </c>
      <c r="DQ119" s="30">
        <v>0</v>
      </c>
      <c r="DR119" s="30">
        <f>MAX(DP119:DQ119)</f>
        <v>16.670000000000002</v>
      </c>
      <c r="DS119" s="1">
        <v>16.670000000000002</v>
      </c>
      <c r="DT119" s="1">
        <v>0</v>
      </c>
      <c r="DU119" s="1">
        <f>MAX(DS119:DT119)</f>
        <v>16.670000000000002</v>
      </c>
      <c r="DV119" s="30">
        <v>0</v>
      </c>
      <c r="DW119" s="30">
        <v>0</v>
      </c>
      <c r="DX119" s="30"/>
      <c r="DY119" s="15">
        <f>AVERAGE(DO119,DR119,DU119,DX119)</f>
        <v>22.223333333333333</v>
      </c>
      <c r="DZ119" s="1">
        <v>6.67</v>
      </c>
      <c r="EA119" s="1">
        <v>0</v>
      </c>
      <c r="EB119" s="1">
        <f>MIN(MAX(DZ119:EA119)+0.2*EH119, 100)</f>
        <v>6.67</v>
      </c>
      <c r="EC119" s="30">
        <v>50</v>
      </c>
      <c r="ED119" s="30">
        <v>0</v>
      </c>
      <c r="EE119" s="30">
        <f>MIN(MAX(EC119:ED119)+0.15*EH119, 100)</f>
        <v>50</v>
      </c>
      <c r="EF119" s="1">
        <v>0</v>
      </c>
      <c r="EG119" s="1">
        <v>0</v>
      </c>
      <c r="EH119" s="1">
        <f>MAX(EF119:EG119)</f>
        <v>0</v>
      </c>
      <c r="EI119" s="15">
        <f>AVERAGE(EB119,EE119,EH119)</f>
        <v>18.89</v>
      </c>
      <c r="EJ119" s="3">
        <v>0.25</v>
      </c>
      <c r="EK119" s="3">
        <v>0.2</v>
      </c>
      <c r="EL119" s="3">
        <v>0.25</v>
      </c>
      <c r="EM119" s="3">
        <v>0.3</v>
      </c>
      <c r="EN119" s="25">
        <f>MIN(IF(C119="Yes",AQ119+CZ119,0),100)</f>
        <v>20.5</v>
      </c>
      <c r="EO119" s="25">
        <f>IF(ES119&lt;0,EN119+ES119*-4,EN119)</f>
        <v>20.5</v>
      </c>
      <c r="EP119" s="25">
        <f>MIN(IF(C119="Yes",AQ119+DL119,0), 100)</f>
        <v>28.465000000000003</v>
      </c>
      <c r="EQ119" s="25">
        <f>MIN(IF(C119="Yes",AQ119+DY119,0),100)</f>
        <v>23.723333333333333</v>
      </c>
      <c r="ER119" s="25">
        <f>MIN(IF(C119="Yes",AQ119+EI119,0), 100)</f>
        <v>20.39</v>
      </c>
      <c r="ES119" s="26">
        <f>EJ119*EN119+EK119*EP119+EL119*EQ119+EM119*ER119</f>
        <v>22.865833333333335</v>
      </c>
      <c r="ET119" s="26">
        <f>EJ119*EO119+EK119*EP119+EL119*EQ119+EM119*ER119</f>
        <v>22.865833333333335</v>
      </c>
    </row>
    <row r="120" spans="1:150" customFormat="1" x14ac:dyDescent="0.3">
      <c r="A120">
        <v>1402018222</v>
      </c>
      <c r="B120" t="s">
        <v>106</v>
      </c>
      <c r="C120" s="2" t="s">
        <v>108</v>
      </c>
      <c r="D120" s="6"/>
      <c r="E120" s="6"/>
      <c r="F120" s="7"/>
      <c r="G120" s="7"/>
      <c r="H120" s="6">
        <v>0</v>
      </c>
      <c r="I120" s="6"/>
      <c r="J120" s="7">
        <v>1</v>
      </c>
      <c r="K120" s="7"/>
      <c r="L120" s="6">
        <v>1</v>
      </c>
      <c r="M120" s="8"/>
      <c r="N120" s="7"/>
      <c r="O120" s="7"/>
      <c r="P120" s="6"/>
      <c r="Q120" s="8"/>
      <c r="R120" s="7">
        <v>1</v>
      </c>
      <c r="S120" s="7"/>
      <c r="T120" s="6"/>
      <c r="U120" s="16"/>
      <c r="V120" s="7"/>
      <c r="W120" s="7"/>
      <c r="X120" s="6"/>
      <c r="Y120" s="6"/>
      <c r="Z120" s="7"/>
      <c r="AA120" s="7"/>
      <c r="AB120" s="6"/>
      <c r="AC120" s="6"/>
      <c r="AD120" s="7"/>
      <c r="AE120" s="8"/>
      <c r="AF120" s="10">
        <v>14</v>
      </c>
      <c r="AG120" s="10">
        <v>10</v>
      </c>
      <c r="AH120" s="10">
        <f>COUNT(D120:AE120)</f>
        <v>4</v>
      </c>
      <c r="AI120" s="22">
        <f>IF(C120="Yes",(AF120-AH120+(CZ120-50)/AG120)/AF120,0)</f>
        <v>0.72142857142857142</v>
      </c>
      <c r="AJ120" s="11">
        <f>SUM(D120:AE120)</f>
        <v>3</v>
      </c>
      <c r="AK120" s="10">
        <f>MAX(AJ120-AL120-AM120,0)*-1</f>
        <v>0</v>
      </c>
      <c r="AL120" s="10">
        <v>10</v>
      </c>
      <c r="AM120" s="10">
        <v>3</v>
      </c>
      <c r="AN120" s="7">
        <f>AJ120+AK120+AO120</f>
        <v>3</v>
      </c>
      <c r="AO120" s="6"/>
      <c r="AP120" s="3">
        <v>0.5</v>
      </c>
      <c r="AQ120" s="15">
        <f>MIN(AN120,AL120)*AP120</f>
        <v>1.5</v>
      </c>
      <c r="AR120" s="6">
        <v>0</v>
      </c>
      <c r="AS120" s="6">
        <v>0</v>
      </c>
      <c r="AT120" s="6">
        <v>2</v>
      </c>
      <c r="AU120" s="6">
        <v>0</v>
      </c>
      <c r="AV120" s="7">
        <v>-5</v>
      </c>
      <c r="AW120" s="7">
        <v>0</v>
      </c>
      <c r="AX120" s="7"/>
      <c r="AY120" s="7">
        <v>0</v>
      </c>
      <c r="AZ120" s="6"/>
      <c r="BA120" s="6">
        <v>3</v>
      </c>
      <c r="BB120" s="6"/>
      <c r="BC120" s="6">
        <v>0</v>
      </c>
      <c r="BD120" s="7"/>
      <c r="BE120" s="7">
        <f>IF(DO120&gt;=70, 5, 0)</f>
        <v>0</v>
      </c>
      <c r="BF120" s="7"/>
      <c r="BG120" s="7"/>
      <c r="BH120" s="7">
        <v>0</v>
      </c>
      <c r="BI120" s="6"/>
      <c r="BJ120" s="6">
        <f>IF(EB120&gt;=70, 6, 0)</f>
        <v>0</v>
      </c>
      <c r="BK120" s="6">
        <v>-5</v>
      </c>
      <c r="BL120" s="7">
        <v>0</v>
      </c>
      <c r="BM120" s="7">
        <v>-5</v>
      </c>
      <c r="BN120" s="7">
        <v>0</v>
      </c>
      <c r="BO120" s="6"/>
      <c r="BP120" s="6">
        <f>IF(EE120&gt;=70, 6, 0)</f>
        <v>0</v>
      </c>
      <c r="BQ120" s="6">
        <v>0</v>
      </c>
      <c r="BR120" s="7"/>
      <c r="BS120" s="7">
        <v>0</v>
      </c>
      <c r="BT120" s="7">
        <v>0</v>
      </c>
      <c r="BU120" s="6">
        <v>5</v>
      </c>
      <c r="BV120" s="6">
        <v>0</v>
      </c>
      <c r="BW120" s="6">
        <f>IF(DR120&gt;=70, 5, 0)</f>
        <v>0</v>
      </c>
      <c r="BX120" s="6">
        <v>0</v>
      </c>
      <c r="BY120" s="6"/>
      <c r="BZ120" s="6">
        <v>0</v>
      </c>
      <c r="CA120" s="7">
        <v>0</v>
      </c>
      <c r="CB120" s="7">
        <v>0</v>
      </c>
      <c r="CC120" s="7">
        <v>0</v>
      </c>
      <c r="CD120" s="6">
        <v>0</v>
      </c>
      <c r="CE120" s="6">
        <f>IF(DU120&gt;=70, 5, 0)</f>
        <v>0</v>
      </c>
      <c r="CF120" s="6">
        <v>6</v>
      </c>
      <c r="CG120" s="6">
        <v>0</v>
      </c>
      <c r="CH120" s="6"/>
      <c r="CI120" s="6">
        <v>0</v>
      </c>
      <c r="CJ120" s="7"/>
      <c r="CK120" s="7"/>
      <c r="CL120" s="7"/>
      <c r="CM120" s="6"/>
      <c r="CN120" s="6">
        <f>IF(DX120&gt;=70, 5, 0)</f>
        <v>0</v>
      </c>
      <c r="CO120" s="6"/>
      <c r="CP120" s="6"/>
      <c r="CQ120" s="6"/>
      <c r="CR120" s="7"/>
      <c r="CS120" s="7">
        <f>IF(EH120&gt;=70, 6, 0)</f>
        <v>0</v>
      </c>
      <c r="CT120" s="7"/>
      <c r="CU120" s="6"/>
      <c r="CV120" s="7"/>
      <c r="CW120" s="6"/>
      <c r="CX120" s="10">
        <f>SUM(AR120:CW120)</f>
        <v>1</v>
      </c>
      <c r="CY120" s="10">
        <v>50</v>
      </c>
      <c r="CZ120" s="17">
        <f>CX120+CY120</f>
        <v>51</v>
      </c>
      <c r="DA120" s="1">
        <v>57.14</v>
      </c>
      <c r="DB120" s="18">
        <v>25</v>
      </c>
      <c r="DC120" s="18">
        <v>50</v>
      </c>
      <c r="DD120" s="30">
        <f>AVERAGE(DB120:DC120)</f>
        <v>37.5</v>
      </c>
      <c r="DE120" s="1">
        <v>0</v>
      </c>
      <c r="DF120" s="30">
        <v>45</v>
      </c>
      <c r="DG120" s="1">
        <v>0</v>
      </c>
      <c r="DH120" s="30">
        <v>0</v>
      </c>
      <c r="DI120" s="18">
        <v>0</v>
      </c>
      <c r="DJ120" s="18">
        <v>0</v>
      </c>
      <c r="DK120" s="1"/>
      <c r="DL120" s="15">
        <f>AVERAGE(DA120,DD120:DH120,DK120)</f>
        <v>23.27333333333333</v>
      </c>
      <c r="DM120" s="1">
        <v>20</v>
      </c>
      <c r="DN120" s="1">
        <v>33.33</v>
      </c>
      <c r="DO120" s="1">
        <f>MAX(DM120:DN120)</f>
        <v>33.33</v>
      </c>
      <c r="DP120" s="30">
        <v>5.56</v>
      </c>
      <c r="DQ120" s="30">
        <v>0</v>
      </c>
      <c r="DR120" s="30">
        <f>MAX(DP120:DQ120)</f>
        <v>5.56</v>
      </c>
      <c r="DS120" s="1">
        <v>5.56</v>
      </c>
      <c r="DT120" s="1">
        <v>0</v>
      </c>
      <c r="DU120" s="1">
        <f>MAX(DS120:DT120)</f>
        <v>5.56</v>
      </c>
      <c r="DV120" s="30">
        <v>0</v>
      </c>
      <c r="DW120" s="30">
        <v>0</v>
      </c>
      <c r="DX120" s="30"/>
      <c r="DY120" s="15">
        <f>AVERAGE(DO120,DR120,DU120,DX120)</f>
        <v>14.816666666666668</v>
      </c>
      <c r="DZ120" s="1">
        <v>0</v>
      </c>
      <c r="EA120" s="1">
        <v>0</v>
      </c>
      <c r="EB120" s="1">
        <f>MIN(MAX(DZ120:EA120)+0.2*EH120, 100)</f>
        <v>0</v>
      </c>
      <c r="EC120" s="30">
        <v>0</v>
      </c>
      <c r="ED120" s="30">
        <v>0</v>
      </c>
      <c r="EE120" s="30">
        <f>MIN(MAX(EC120:ED120)+0.15*EH120, 100)</f>
        <v>0</v>
      </c>
      <c r="EF120" s="1">
        <v>0</v>
      </c>
      <c r="EG120" s="1">
        <v>0</v>
      </c>
      <c r="EH120" s="1">
        <f>MAX(EF120:EG120)</f>
        <v>0</v>
      </c>
      <c r="EI120" s="15">
        <f>AVERAGE(EB120,EE120,EH120)</f>
        <v>0</v>
      </c>
      <c r="EJ120" s="3">
        <v>0.25</v>
      </c>
      <c r="EK120" s="3">
        <v>0.2</v>
      </c>
      <c r="EL120" s="3">
        <v>0.25</v>
      </c>
      <c r="EM120" s="3">
        <v>0.3</v>
      </c>
      <c r="EN120" s="25">
        <f>MIN(IF(C120="Yes",AQ120+CZ120,0),100)</f>
        <v>52.5</v>
      </c>
      <c r="EO120" s="25">
        <f>IF(ES120&lt;0,EN120+ES120*-4,EN120)</f>
        <v>52.5</v>
      </c>
      <c r="EP120" s="25">
        <f>MIN(IF(C120="Yes",AQ120+DL120,0), 100)</f>
        <v>24.77333333333333</v>
      </c>
      <c r="EQ120" s="25">
        <f>MIN(IF(C120="Yes",AQ120+DY120,0),100)</f>
        <v>16.31666666666667</v>
      </c>
      <c r="ER120" s="25">
        <f>MIN(IF(C120="Yes",AQ120+EI120,0), 100)</f>
        <v>1.5</v>
      </c>
      <c r="ES120" s="26">
        <f>EJ120*EN120+EK120*EP120+EL120*EQ120+EM120*ER120</f>
        <v>22.608833333333333</v>
      </c>
      <c r="ET120" s="26">
        <f>EJ120*EO120+EK120*EP120+EL120*EQ120+EM120*ER120</f>
        <v>22.608833333333333</v>
      </c>
    </row>
    <row r="121" spans="1:150" customFormat="1" x14ac:dyDescent="0.3">
      <c r="A121">
        <v>1402019082</v>
      </c>
      <c r="B121" t="s">
        <v>107</v>
      </c>
      <c r="C121" s="2" t="s">
        <v>108</v>
      </c>
      <c r="D121" s="6"/>
      <c r="E121" s="6"/>
      <c r="F121" s="7"/>
      <c r="G121" s="7"/>
      <c r="H121" s="6">
        <v>0</v>
      </c>
      <c r="I121" s="6">
        <v>1</v>
      </c>
      <c r="J121" s="7">
        <v>0</v>
      </c>
      <c r="K121" s="7"/>
      <c r="L121" s="6"/>
      <c r="M121" s="8"/>
      <c r="N121" s="7"/>
      <c r="O121" s="7"/>
      <c r="P121" s="6"/>
      <c r="Q121" s="8"/>
      <c r="R121" s="7"/>
      <c r="S121" s="7"/>
      <c r="T121" s="6"/>
      <c r="U121" s="6"/>
      <c r="V121" s="7"/>
      <c r="W121" s="7"/>
      <c r="X121" s="6"/>
      <c r="Y121" s="6"/>
      <c r="Z121" s="7"/>
      <c r="AA121" s="7"/>
      <c r="AB121" s="6"/>
      <c r="AC121" s="6"/>
      <c r="AD121" s="7"/>
      <c r="AE121" s="8"/>
      <c r="AF121" s="10">
        <v>14</v>
      </c>
      <c r="AG121" s="10">
        <v>10</v>
      </c>
      <c r="AH121" s="10">
        <f>COUNT(D121:AE121)</f>
        <v>3</v>
      </c>
      <c r="AI121" s="22">
        <f>IF(C121="Yes",(AF121-AH121+(CZ121-50)/AG121)/AF121,0)</f>
        <v>0.76428571428571423</v>
      </c>
      <c r="AJ121" s="11">
        <f>SUM(D121:AE121)</f>
        <v>1</v>
      </c>
      <c r="AK121" s="10">
        <f>MAX(AJ121-AL121-AM121,0)*-1</f>
        <v>0</v>
      </c>
      <c r="AL121" s="10">
        <v>10</v>
      </c>
      <c r="AM121" s="10">
        <v>3</v>
      </c>
      <c r="AN121" s="7">
        <f>AJ121+AK121+AO121</f>
        <v>1</v>
      </c>
      <c r="AO121" s="6"/>
      <c r="AP121" s="3">
        <v>0.5</v>
      </c>
      <c r="AQ121" s="15">
        <f>MIN(AN121,AL121)*AP121</f>
        <v>0.5</v>
      </c>
      <c r="AR121" s="6">
        <v>0</v>
      </c>
      <c r="AS121" s="6">
        <v>0</v>
      </c>
      <c r="AT121" s="6">
        <v>2</v>
      </c>
      <c r="AU121" s="6">
        <v>0</v>
      </c>
      <c r="AV121" s="7"/>
      <c r="AW121" s="7">
        <v>0</v>
      </c>
      <c r="AX121" s="7"/>
      <c r="AY121" s="7">
        <v>-5</v>
      </c>
      <c r="AZ121" s="6"/>
      <c r="BA121" s="6">
        <v>0</v>
      </c>
      <c r="BB121" s="6"/>
      <c r="BC121" s="6">
        <v>0</v>
      </c>
      <c r="BD121" s="7"/>
      <c r="BE121" s="7">
        <f>IF(DO121&gt;=70, 5, 0)</f>
        <v>0</v>
      </c>
      <c r="BF121" s="7"/>
      <c r="BG121" s="7"/>
      <c r="BH121" s="7">
        <v>0</v>
      </c>
      <c r="BI121" s="6"/>
      <c r="BJ121" s="6">
        <f>IF(EB121&gt;=70, 6, 0)</f>
        <v>0</v>
      </c>
      <c r="BK121" s="6">
        <v>0</v>
      </c>
      <c r="BL121" s="7">
        <v>-5</v>
      </c>
      <c r="BM121" s="7">
        <v>-5</v>
      </c>
      <c r="BN121" s="7">
        <v>-5</v>
      </c>
      <c r="BO121" s="6"/>
      <c r="BP121" s="6">
        <f>IF(EE121&gt;=70, 6, 0)</f>
        <v>0</v>
      </c>
      <c r="BQ121" s="6">
        <v>-5</v>
      </c>
      <c r="BR121" s="7"/>
      <c r="BS121" s="7">
        <v>0</v>
      </c>
      <c r="BT121" s="7">
        <v>0</v>
      </c>
      <c r="BU121" s="6"/>
      <c r="BV121" s="6">
        <v>0</v>
      </c>
      <c r="BW121" s="6">
        <f>IF(DR121&gt;=70, 5, 0)</f>
        <v>0</v>
      </c>
      <c r="BX121" s="6">
        <v>0</v>
      </c>
      <c r="BY121" s="6"/>
      <c r="BZ121" s="6">
        <v>-5</v>
      </c>
      <c r="CA121" s="7">
        <v>0</v>
      </c>
      <c r="CB121" s="7">
        <v>0</v>
      </c>
      <c r="CC121" s="7">
        <v>-5</v>
      </c>
      <c r="CD121" s="6">
        <v>0</v>
      </c>
      <c r="CE121" s="6">
        <f>IF(DU121&gt;=70, 5, 0)</f>
        <v>0</v>
      </c>
      <c r="CF121" s="6">
        <v>0</v>
      </c>
      <c r="CG121" s="6">
        <v>0</v>
      </c>
      <c r="CH121" s="6"/>
      <c r="CI121" s="6">
        <v>-5</v>
      </c>
      <c r="CJ121" s="7"/>
      <c r="CK121" s="7"/>
      <c r="CL121" s="7"/>
      <c r="CM121" s="6"/>
      <c r="CN121" s="6">
        <f>IF(DX121&gt;=70, 5, 0)</f>
        <v>0</v>
      </c>
      <c r="CO121" s="6"/>
      <c r="CP121" s="6"/>
      <c r="CQ121" s="6"/>
      <c r="CR121" s="7"/>
      <c r="CS121" s="7">
        <f>IF(EH121&gt;=70, 6, 0)</f>
        <v>0</v>
      </c>
      <c r="CT121" s="7"/>
      <c r="CU121" s="6">
        <v>20</v>
      </c>
      <c r="CV121" s="7"/>
      <c r="CW121" s="6">
        <f>10+5</f>
        <v>15</v>
      </c>
      <c r="CX121" s="10">
        <f>SUM(AR121:CW121)</f>
        <v>-3</v>
      </c>
      <c r="CY121" s="10">
        <v>50</v>
      </c>
      <c r="CZ121" s="17">
        <f>CX121+CY121</f>
        <v>47</v>
      </c>
      <c r="DA121" s="1">
        <v>65.709999999999994</v>
      </c>
      <c r="DB121" s="18">
        <v>50</v>
      </c>
      <c r="DC121" s="18">
        <v>50</v>
      </c>
      <c r="DD121" s="30">
        <f>AVERAGE(DB121:DC121)</f>
        <v>50</v>
      </c>
      <c r="DE121" s="1">
        <v>0</v>
      </c>
      <c r="DF121" s="30">
        <v>0</v>
      </c>
      <c r="DG121" s="1">
        <v>0</v>
      </c>
      <c r="DH121" s="30">
        <v>0</v>
      </c>
      <c r="DI121" s="18">
        <v>0</v>
      </c>
      <c r="DJ121" s="18">
        <v>0</v>
      </c>
      <c r="DK121" s="1"/>
      <c r="DL121" s="15">
        <f>AVERAGE(DA121,DD121:DH121,DK121)</f>
        <v>19.285</v>
      </c>
      <c r="DM121" s="1">
        <v>20</v>
      </c>
      <c r="DN121" s="1">
        <v>0</v>
      </c>
      <c r="DO121" s="1">
        <f>MAX(DM121:DN121)</f>
        <v>20</v>
      </c>
      <c r="DP121" s="30">
        <v>0</v>
      </c>
      <c r="DQ121" s="30">
        <v>0</v>
      </c>
      <c r="DR121" s="30">
        <f>MAX(DP121:DQ121)</f>
        <v>0</v>
      </c>
      <c r="DS121" s="1">
        <v>0</v>
      </c>
      <c r="DT121" s="1">
        <v>0</v>
      </c>
      <c r="DU121" s="1">
        <f>MAX(DS121:DT121)</f>
        <v>0</v>
      </c>
      <c r="DV121" s="30">
        <v>0</v>
      </c>
      <c r="DW121" s="30">
        <v>0</v>
      </c>
      <c r="DX121" s="30"/>
      <c r="DY121" s="15">
        <f>AVERAGE(DO121,DR121,DU121,DX121)</f>
        <v>6.666666666666667</v>
      </c>
      <c r="DZ121" s="1">
        <v>0</v>
      </c>
      <c r="EA121" s="1">
        <v>0</v>
      </c>
      <c r="EB121" s="1">
        <f>MIN(MAX(DZ121:EA121)+0.2*EH121, 100)</f>
        <v>0</v>
      </c>
      <c r="EC121" s="30">
        <v>41.67</v>
      </c>
      <c r="ED121" s="30">
        <v>0</v>
      </c>
      <c r="EE121" s="30">
        <f>MIN(MAX(EC121:ED121)+0.15*EH121, 100)</f>
        <v>41.67</v>
      </c>
      <c r="EF121" s="1">
        <v>0</v>
      </c>
      <c r="EG121" s="1">
        <v>0</v>
      </c>
      <c r="EH121" s="1">
        <f>MAX(EF121:EG121)</f>
        <v>0</v>
      </c>
      <c r="EI121" s="15">
        <f>AVERAGE(EB121,EE121,EH121)</f>
        <v>13.89</v>
      </c>
      <c r="EJ121" s="3">
        <v>0.25</v>
      </c>
      <c r="EK121" s="3">
        <v>0.2</v>
      </c>
      <c r="EL121" s="3">
        <v>0.25</v>
      </c>
      <c r="EM121" s="3">
        <v>0.3</v>
      </c>
      <c r="EN121" s="25">
        <f>MIN(IF(C121="Yes",AQ121+CZ121,0),100)</f>
        <v>47.5</v>
      </c>
      <c r="EO121" s="25">
        <f>IF(ES121&lt;0,EN121+ES121*-4,EN121)</f>
        <v>47.5</v>
      </c>
      <c r="EP121" s="25">
        <f>MIN(IF(C121="Yes",AQ121+DL121,0), 100)</f>
        <v>19.785</v>
      </c>
      <c r="EQ121" s="25">
        <f>MIN(IF(C121="Yes",AQ121+DY121,0),100)</f>
        <v>7.166666666666667</v>
      </c>
      <c r="ER121" s="25">
        <f>MIN(IF(C121="Yes",AQ121+EI121,0), 100)</f>
        <v>14.39</v>
      </c>
      <c r="ES121" s="26">
        <f>EJ121*EN121+EK121*EP121+EL121*EQ121+EM121*ER121</f>
        <v>21.940666666666669</v>
      </c>
      <c r="ET121" s="26">
        <f>EJ121*EO121+EK121*EP121+EL121*EQ121+EM121*ER121</f>
        <v>21.940666666666669</v>
      </c>
    </row>
    <row r="122" spans="1:150" customFormat="1" x14ac:dyDescent="0.3">
      <c r="A122">
        <v>1402019013</v>
      </c>
      <c r="B122" t="s">
        <v>107</v>
      </c>
      <c r="C122" s="2" t="s">
        <v>108</v>
      </c>
      <c r="D122" s="6"/>
      <c r="E122" s="6"/>
      <c r="F122" s="7">
        <v>1</v>
      </c>
      <c r="G122" s="7"/>
      <c r="H122" s="6"/>
      <c r="I122" s="6"/>
      <c r="J122" s="7"/>
      <c r="K122" s="7"/>
      <c r="L122" s="6"/>
      <c r="M122" s="8"/>
      <c r="N122" s="7"/>
      <c r="O122" s="7"/>
      <c r="P122" s="6">
        <v>1</v>
      </c>
      <c r="Q122" s="8"/>
      <c r="R122" s="7"/>
      <c r="S122" s="7"/>
      <c r="T122" s="6"/>
      <c r="U122" s="6"/>
      <c r="V122" s="7"/>
      <c r="W122" s="7"/>
      <c r="X122" s="6"/>
      <c r="Y122" s="6"/>
      <c r="Z122" s="7"/>
      <c r="AA122" s="7"/>
      <c r="AB122" s="6"/>
      <c r="AC122" s="6"/>
      <c r="AD122" s="7"/>
      <c r="AE122" s="8"/>
      <c r="AF122" s="10">
        <v>14</v>
      </c>
      <c r="AG122" s="10">
        <v>10</v>
      </c>
      <c r="AH122" s="10">
        <f>COUNT(D122:AE122)</f>
        <v>2</v>
      </c>
      <c r="AI122" s="22">
        <f>IF(C122="Yes",(AF122-AH122+(CZ122-50)/AG122)/AF122,0)</f>
        <v>0.65</v>
      </c>
      <c r="AJ122" s="11">
        <f>SUM(D122:AE122)</f>
        <v>2</v>
      </c>
      <c r="AK122" s="10">
        <f>MAX(AJ122-AL122-AM122,0)*-1</f>
        <v>0</v>
      </c>
      <c r="AL122" s="10">
        <v>10</v>
      </c>
      <c r="AM122" s="10">
        <v>3</v>
      </c>
      <c r="AN122" s="7">
        <f>AJ122+AK122+AO122</f>
        <v>2</v>
      </c>
      <c r="AO122" s="6"/>
      <c r="AP122" s="3">
        <v>0.5</v>
      </c>
      <c r="AQ122" s="15">
        <f>MIN(AN122,AL122)*AP122</f>
        <v>1</v>
      </c>
      <c r="AR122" s="6">
        <v>0</v>
      </c>
      <c r="AS122" s="6">
        <v>0</v>
      </c>
      <c r="AT122" s="6">
        <v>0</v>
      </c>
      <c r="AU122" s="6">
        <v>0</v>
      </c>
      <c r="AV122" s="7"/>
      <c r="AW122" s="7">
        <v>0</v>
      </c>
      <c r="AX122" s="7"/>
      <c r="AY122" s="7">
        <v>0</v>
      </c>
      <c r="AZ122" s="6"/>
      <c r="BA122" s="6">
        <v>0</v>
      </c>
      <c r="BB122" s="6"/>
      <c r="BC122" s="6">
        <v>-5</v>
      </c>
      <c r="BD122" s="7"/>
      <c r="BE122" s="7">
        <f>IF(DO122&gt;=70, 5, 0)</f>
        <v>0</v>
      </c>
      <c r="BF122" s="7"/>
      <c r="BG122" s="7"/>
      <c r="BH122" s="7">
        <v>-5</v>
      </c>
      <c r="BI122" s="6"/>
      <c r="BJ122" s="6">
        <f>IF(EB122&gt;=70, 6, 0)</f>
        <v>0</v>
      </c>
      <c r="BK122" s="6">
        <v>0</v>
      </c>
      <c r="BL122" s="7">
        <v>0</v>
      </c>
      <c r="BM122" s="7">
        <v>-5</v>
      </c>
      <c r="BN122" s="7">
        <v>-5</v>
      </c>
      <c r="BO122" s="6"/>
      <c r="BP122" s="6">
        <f>IF(EE122&gt;=70, 6, 0)</f>
        <v>0</v>
      </c>
      <c r="BQ122" s="6">
        <v>0</v>
      </c>
      <c r="BR122" s="7"/>
      <c r="BS122" s="7">
        <v>0</v>
      </c>
      <c r="BT122" s="7">
        <v>-5</v>
      </c>
      <c r="BU122" s="6"/>
      <c r="BV122" s="6">
        <v>0</v>
      </c>
      <c r="BW122" s="6">
        <f>IF(DR122&gt;=70, 5, 0)</f>
        <v>0</v>
      </c>
      <c r="BX122" s="6">
        <v>0</v>
      </c>
      <c r="BY122" s="6"/>
      <c r="BZ122" s="6">
        <v>-5</v>
      </c>
      <c r="CA122" s="7">
        <v>0</v>
      </c>
      <c r="CB122" s="7">
        <v>0</v>
      </c>
      <c r="CC122" s="7">
        <v>0</v>
      </c>
      <c r="CD122" s="6">
        <v>0</v>
      </c>
      <c r="CE122" s="6">
        <f>IF(DU122&gt;=70, 5, 0)</f>
        <v>0</v>
      </c>
      <c r="CF122" s="6">
        <v>6</v>
      </c>
      <c r="CG122" s="6">
        <v>0</v>
      </c>
      <c r="CH122" s="6"/>
      <c r="CI122" s="6">
        <v>-5</v>
      </c>
      <c r="CJ122" s="7"/>
      <c r="CK122" s="7"/>
      <c r="CL122" s="7"/>
      <c r="CM122" s="6"/>
      <c r="CN122" s="6">
        <f>IF(DX122&gt;=70, 5, 0)</f>
        <v>0</v>
      </c>
      <c r="CO122" s="6"/>
      <c r="CP122" s="6"/>
      <c r="CQ122" s="6"/>
      <c r="CR122" s="7"/>
      <c r="CS122" s="7">
        <f>IF(EH122&gt;=70, 6, 0)</f>
        <v>0</v>
      </c>
      <c r="CT122" s="7"/>
      <c r="CU122" s="6"/>
      <c r="CV122" s="7"/>
      <c r="CW122" s="6"/>
      <c r="CX122" s="10">
        <f>SUM(AR122:CW122)</f>
        <v>-29</v>
      </c>
      <c r="CY122" s="10">
        <v>50</v>
      </c>
      <c r="CZ122" s="17">
        <f>CX122+CY122</f>
        <v>21</v>
      </c>
      <c r="DA122" s="1">
        <v>25.71</v>
      </c>
      <c r="DB122" s="18">
        <v>25</v>
      </c>
      <c r="DC122" s="18">
        <v>50</v>
      </c>
      <c r="DD122" s="30">
        <f>AVERAGE(DB122:DC122)</f>
        <v>37.5</v>
      </c>
      <c r="DE122" s="1">
        <v>0</v>
      </c>
      <c r="DF122" s="30">
        <v>75</v>
      </c>
      <c r="DG122" s="1">
        <v>0</v>
      </c>
      <c r="DH122" s="30">
        <v>0</v>
      </c>
      <c r="DI122" s="18">
        <v>0</v>
      </c>
      <c r="DJ122" s="18">
        <v>0</v>
      </c>
      <c r="DK122" s="1"/>
      <c r="DL122" s="15">
        <f>AVERAGE(DA122,DD122:DH122,DK122)</f>
        <v>23.035</v>
      </c>
      <c r="DM122" s="1">
        <v>46.67</v>
      </c>
      <c r="DN122" s="1">
        <v>33.33</v>
      </c>
      <c r="DO122" s="1">
        <f>MAX(DM122:DN122)</f>
        <v>46.67</v>
      </c>
      <c r="DP122" s="30">
        <v>11.11</v>
      </c>
      <c r="DQ122" s="30">
        <v>0</v>
      </c>
      <c r="DR122" s="30">
        <f>MAX(DP122:DQ122)</f>
        <v>11.11</v>
      </c>
      <c r="DS122" s="1">
        <v>11.11</v>
      </c>
      <c r="DT122" s="1">
        <v>0</v>
      </c>
      <c r="DU122" s="1">
        <f>MAX(DS122:DT122)</f>
        <v>11.11</v>
      </c>
      <c r="DV122" s="30">
        <v>0</v>
      </c>
      <c r="DW122" s="30">
        <v>0</v>
      </c>
      <c r="DX122" s="30"/>
      <c r="DY122" s="15">
        <f>AVERAGE(DO122,DR122,DU122,DX122)</f>
        <v>22.963333333333335</v>
      </c>
      <c r="DZ122" s="1">
        <v>0</v>
      </c>
      <c r="EA122" s="1">
        <v>0</v>
      </c>
      <c r="EB122" s="1">
        <f>MIN(MAX(DZ122:EA122)+0.2*EH122, 100)</f>
        <v>0</v>
      </c>
      <c r="EC122" s="30">
        <v>50</v>
      </c>
      <c r="ED122" s="30">
        <v>0</v>
      </c>
      <c r="EE122" s="30">
        <f>MIN(MAX(EC122:ED122)+0.15*EH122, 100)</f>
        <v>50</v>
      </c>
      <c r="EF122" s="1">
        <v>0</v>
      </c>
      <c r="EG122" s="1">
        <v>0</v>
      </c>
      <c r="EH122" s="1">
        <f>MAX(EF122:EG122)</f>
        <v>0</v>
      </c>
      <c r="EI122" s="15">
        <f>AVERAGE(EB122,EE122,EH122)</f>
        <v>16.666666666666668</v>
      </c>
      <c r="EJ122" s="3">
        <v>0.25</v>
      </c>
      <c r="EK122" s="3">
        <v>0.2</v>
      </c>
      <c r="EL122" s="3">
        <v>0.25</v>
      </c>
      <c r="EM122" s="3">
        <v>0.3</v>
      </c>
      <c r="EN122" s="25">
        <f>MIN(IF(C122="Yes",AQ122+CZ122,0),100)</f>
        <v>22</v>
      </c>
      <c r="EO122" s="25">
        <f>IF(ES122&lt;0,EN122+ES122*-4,EN122)</f>
        <v>22</v>
      </c>
      <c r="EP122" s="25">
        <f>MIN(IF(C122="Yes",AQ122+DL122,0), 100)</f>
        <v>24.035</v>
      </c>
      <c r="EQ122" s="25">
        <f>MIN(IF(C122="Yes",AQ122+DY122,0),100)</f>
        <v>23.963333333333335</v>
      </c>
      <c r="ER122" s="25">
        <f>MIN(IF(C122="Yes",AQ122+EI122,0), 100)</f>
        <v>17.666666666666668</v>
      </c>
      <c r="ES122" s="26">
        <f>EJ122*EN122+EK122*EP122+EL122*EQ122+EM122*ER122</f>
        <v>21.597833333333334</v>
      </c>
      <c r="ET122" s="26">
        <f>EJ122*EO122+EK122*EP122+EL122*EQ122+EM122*ER122</f>
        <v>21.597833333333334</v>
      </c>
    </row>
    <row r="123" spans="1:150" customFormat="1" x14ac:dyDescent="0.3">
      <c r="A123">
        <v>1402016129</v>
      </c>
      <c r="B123" t="s">
        <v>105</v>
      </c>
      <c r="C123" s="2" t="s">
        <v>108</v>
      </c>
      <c r="D123" s="6"/>
      <c r="E123" s="6"/>
      <c r="F123" s="7"/>
      <c r="G123" s="7"/>
      <c r="H123" s="6">
        <v>0</v>
      </c>
      <c r="I123" s="6">
        <v>1</v>
      </c>
      <c r="J123" s="7"/>
      <c r="K123" s="7"/>
      <c r="L123" s="6"/>
      <c r="M123" s="8"/>
      <c r="N123" s="7"/>
      <c r="O123" s="7"/>
      <c r="P123" s="6"/>
      <c r="Q123" s="8"/>
      <c r="R123" s="7"/>
      <c r="S123" s="7"/>
      <c r="T123" s="6"/>
      <c r="U123" s="6"/>
      <c r="V123" s="7"/>
      <c r="W123" s="7"/>
      <c r="X123" s="6"/>
      <c r="Y123" s="6"/>
      <c r="Z123" s="7"/>
      <c r="AA123" s="7"/>
      <c r="AB123" s="6"/>
      <c r="AC123" s="6"/>
      <c r="AD123" s="7"/>
      <c r="AE123" s="8"/>
      <c r="AF123" s="10">
        <v>14</v>
      </c>
      <c r="AG123" s="10">
        <v>10</v>
      </c>
      <c r="AH123" s="10">
        <f>COUNT(D123:AE123)</f>
        <v>2</v>
      </c>
      <c r="AI123" s="22">
        <f>IF(C123="Yes",(AF123-AH123+(CZ123-50)/AG123)/AF123,0)</f>
        <v>0.74285714285714288</v>
      </c>
      <c r="AJ123" s="11">
        <f>SUM(D123:AE123)</f>
        <v>1</v>
      </c>
      <c r="AK123" s="10">
        <f>MAX(AJ123-AL123-AM123,0)*-1</f>
        <v>0</v>
      </c>
      <c r="AL123" s="10">
        <v>10</v>
      </c>
      <c r="AM123" s="10">
        <v>3</v>
      </c>
      <c r="AN123" s="7">
        <f>AJ123+AK123+AO123</f>
        <v>1</v>
      </c>
      <c r="AO123" s="6"/>
      <c r="AP123" s="3">
        <v>0.5</v>
      </c>
      <c r="AQ123" s="15">
        <f>MIN(AN123,AL123)*AP123</f>
        <v>0.5</v>
      </c>
      <c r="AR123" s="6">
        <v>0</v>
      </c>
      <c r="AS123" s="6">
        <v>0</v>
      </c>
      <c r="AT123" s="6">
        <v>0</v>
      </c>
      <c r="AU123" s="6">
        <v>0</v>
      </c>
      <c r="AV123" s="7"/>
      <c r="AW123" s="7">
        <v>0</v>
      </c>
      <c r="AX123" s="7"/>
      <c r="AY123" s="7">
        <v>0</v>
      </c>
      <c r="AZ123" s="6"/>
      <c r="BA123" s="6">
        <v>3</v>
      </c>
      <c r="BB123" s="6"/>
      <c r="BC123" s="6">
        <v>0</v>
      </c>
      <c r="BD123" s="7"/>
      <c r="BE123" s="7">
        <f>IF(DO123&gt;=70, 5, 0)</f>
        <v>0</v>
      </c>
      <c r="BF123" s="7"/>
      <c r="BG123" s="7"/>
      <c r="BH123" s="7">
        <v>0</v>
      </c>
      <c r="BI123" s="6"/>
      <c r="BJ123" s="6">
        <f>IF(EB123&gt;=70, 6, 0)</f>
        <v>0</v>
      </c>
      <c r="BK123" s="6">
        <v>-5</v>
      </c>
      <c r="BL123" s="7">
        <v>0</v>
      </c>
      <c r="BM123" s="7">
        <v>0</v>
      </c>
      <c r="BN123" s="7">
        <v>-5</v>
      </c>
      <c r="BO123" s="6"/>
      <c r="BP123" s="6">
        <f>IF(EE123&gt;=70, 6, 0)</f>
        <v>0</v>
      </c>
      <c r="BQ123" s="6">
        <v>-5</v>
      </c>
      <c r="BR123" s="7"/>
      <c r="BS123" s="7">
        <v>-5</v>
      </c>
      <c r="BT123" s="7">
        <v>-5</v>
      </c>
      <c r="BU123" s="6"/>
      <c r="BV123" s="6">
        <v>0</v>
      </c>
      <c r="BW123" s="6">
        <f>IF(DR123&gt;=70, 5, 0)</f>
        <v>0</v>
      </c>
      <c r="BX123" s="6">
        <v>0</v>
      </c>
      <c r="BY123" s="6"/>
      <c r="BZ123" s="6">
        <v>0</v>
      </c>
      <c r="CA123" s="7">
        <v>0</v>
      </c>
      <c r="CB123" s="7">
        <v>0</v>
      </c>
      <c r="CC123" s="7">
        <v>0</v>
      </c>
      <c r="CD123" s="6">
        <v>0</v>
      </c>
      <c r="CE123" s="6">
        <f>IF(DU123&gt;=70, 5, 0)</f>
        <v>0</v>
      </c>
      <c r="CF123" s="6">
        <v>6</v>
      </c>
      <c r="CG123" s="6">
        <v>0</v>
      </c>
      <c r="CH123" s="6"/>
      <c r="CI123" s="6">
        <v>0</v>
      </c>
      <c r="CJ123" s="7"/>
      <c r="CK123" s="7"/>
      <c r="CL123" s="7"/>
      <c r="CM123" s="6"/>
      <c r="CN123" s="6">
        <f>IF(DX123&gt;=70, 5, 0)</f>
        <v>0</v>
      </c>
      <c r="CO123" s="6"/>
      <c r="CP123" s="6"/>
      <c r="CQ123" s="6"/>
      <c r="CR123" s="7"/>
      <c r="CS123" s="7">
        <f>IF(EH123&gt;=70, 6, 0)</f>
        <v>0</v>
      </c>
      <c r="CT123" s="7"/>
      <c r="CU123" s="6"/>
      <c r="CV123" s="7"/>
      <c r="CW123" s="6"/>
      <c r="CX123" s="10">
        <f>SUM(AR123:CW123)</f>
        <v>-16</v>
      </c>
      <c r="CY123" s="10">
        <v>50</v>
      </c>
      <c r="CZ123" s="17">
        <f>CX123+CY123</f>
        <v>34</v>
      </c>
      <c r="DA123" s="1">
        <v>45.71</v>
      </c>
      <c r="DB123" s="18">
        <v>100</v>
      </c>
      <c r="DC123" s="18">
        <v>50</v>
      </c>
      <c r="DD123" s="30">
        <f>AVERAGE(DB123:DC123)</f>
        <v>75</v>
      </c>
      <c r="DE123" s="1">
        <v>0</v>
      </c>
      <c r="DF123" s="30">
        <v>0</v>
      </c>
      <c r="DG123" s="1">
        <v>0</v>
      </c>
      <c r="DH123" s="30">
        <v>0</v>
      </c>
      <c r="DI123" s="18">
        <v>0</v>
      </c>
      <c r="DJ123" s="18">
        <v>0</v>
      </c>
      <c r="DK123" s="1"/>
      <c r="DL123" s="15">
        <f>AVERAGE(DA123,DD123:DH123,DK123)</f>
        <v>20.118333333333336</v>
      </c>
      <c r="DM123" s="1">
        <v>46.67</v>
      </c>
      <c r="DN123" s="1">
        <v>26.67</v>
      </c>
      <c r="DO123" s="1">
        <f>MAX(DM123:DN123)</f>
        <v>46.67</v>
      </c>
      <c r="DP123" s="30">
        <v>27.78</v>
      </c>
      <c r="DQ123" s="30">
        <v>0</v>
      </c>
      <c r="DR123" s="30">
        <f>MAX(DP123:DQ123)</f>
        <v>27.78</v>
      </c>
      <c r="DS123" s="1">
        <v>27.78</v>
      </c>
      <c r="DT123" s="1">
        <v>0</v>
      </c>
      <c r="DU123" s="1">
        <f>MAX(DS123:DT123)</f>
        <v>27.78</v>
      </c>
      <c r="DV123" s="30">
        <v>0</v>
      </c>
      <c r="DW123" s="30">
        <v>0</v>
      </c>
      <c r="DX123" s="30"/>
      <c r="DY123" s="15">
        <f>AVERAGE(DO123,DR123,DU123,DX123)</f>
        <v>34.076666666666668</v>
      </c>
      <c r="DZ123" s="1">
        <v>0</v>
      </c>
      <c r="EA123" s="1">
        <v>0</v>
      </c>
      <c r="EB123" s="1">
        <f>MIN(MAX(DZ123:EA123)+0.2*EH123, 100)</f>
        <v>0</v>
      </c>
      <c r="EC123" s="30">
        <v>0</v>
      </c>
      <c r="ED123" s="30">
        <v>0</v>
      </c>
      <c r="EE123" s="30">
        <f>MIN(MAX(EC123:ED123)+0.15*EH123, 100)</f>
        <v>0</v>
      </c>
      <c r="EF123" s="1">
        <v>0</v>
      </c>
      <c r="EG123" s="1">
        <v>0</v>
      </c>
      <c r="EH123" s="1">
        <f>MAX(EF123:EG123)</f>
        <v>0</v>
      </c>
      <c r="EI123" s="15">
        <f>AVERAGE(EB123,EE123,EH123)</f>
        <v>0</v>
      </c>
      <c r="EJ123" s="3">
        <v>0.25</v>
      </c>
      <c r="EK123" s="3">
        <v>0.2</v>
      </c>
      <c r="EL123" s="3">
        <v>0.25</v>
      </c>
      <c r="EM123" s="3">
        <v>0.3</v>
      </c>
      <c r="EN123" s="25">
        <f>MIN(IF(C123="Yes",AQ123+CZ123,0),100)</f>
        <v>34.5</v>
      </c>
      <c r="EO123" s="25">
        <f>IF(ES123&lt;0,EN123+ES123*-4,EN123)</f>
        <v>34.5</v>
      </c>
      <c r="EP123" s="25">
        <f>MIN(IF(C123="Yes",AQ123+DL123,0), 100)</f>
        <v>20.618333333333336</v>
      </c>
      <c r="EQ123" s="25">
        <f>MIN(IF(C123="Yes",AQ123+DY123,0),100)</f>
        <v>34.576666666666668</v>
      </c>
      <c r="ER123" s="25">
        <f>MIN(IF(C123="Yes",AQ123+EI123,0), 100)</f>
        <v>0.5</v>
      </c>
      <c r="ES123" s="26">
        <f>EJ123*EN123+EK123*EP123+EL123*EQ123+EM123*ER123</f>
        <v>21.542833333333334</v>
      </c>
      <c r="ET123" s="26">
        <f>EJ123*EO123+EK123*EP123+EL123*EQ123+EM123*ER123</f>
        <v>21.542833333333334</v>
      </c>
    </row>
    <row r="124" spans="1:150" customFormat="1" x14ac:dyDescent="0.3">
      <c r="A124">
        <v>1402018018</v>
      </c>
      <c r="B124" t="s">
        <v>107</v>
      </c>
      <c r="C124" s="2" t="s">
        <v>108</v>
      </c>
      <c r="D124" s="6">
        <v>1</v>
      </c>
      <c r="E124" s="6"/>
      <c r="F124" s="7"/>
      <c r="G124" s="7"/>
      <c r="H124" s="6">
        <v>1</v>
      </c>
      <c r="I124" s="6"/>
      <c r="J124" s="7">
        <v>1</v>
      </c>
      <c r="K124" s="7">
        <v>1</v>
      </c>
      <c r="L124" s="6"/>
      <c r="M124" s="8"/>
      <c r="N124" s="7"/>
      <c r="O124" s="7"/>
      <c r="P124" s="6"/>
      <c r="Q124" s="8"/>
      <c r="R124" s="7"/>
      <c r="S124" s="7">
        <v>1</v>
      </c>
      <c r="T124" s="6"/>
      <c r="U124" s="6"/>
      <c r="V124" s="7"/>
      <c r="W124" s="7"/>
      <c r="X124" s="6"/>
      <c r="Y124" s="6"/>
      <c r="Z124" s="7"/>
      <c r="AA124" s="7"/>
      <c r="AB124" s="6"/>
      <c r="AC124" s="6"/>
      <c r="AD124" s="7"/>
      <c r="AE124" s="8"/>
      <c r="AF124" s="10">
        <v>14</v>
      </c>
      <c r="AG124" s="10">
        <v>10</v>
      </c>
      <c r="AH124" s="10">
        <f>COUNT(D124:AE124)</f>
        <v>5</v>
      </c>
      <c r="AI124" s="22">
        <f>IF(C124="Yes",(AF124-AH124+(CZ124-50)/AG124)/AF124,0)</f>
        <v>0.29285714285714282</v>
      </c>
      <c r="AJ124" s="11">
        <f>SUM(D124:AE124)</f>
        <v>5</v>
      </c>
      <c r="AK124" s="10">
        <f>MAX(AJ124-AL124-AM124,0)*-1</f>
        <v>0</v>
      </c>
      <c r="AL124" s="10">
        <v>10</v>
      </c>
      <c r="AM124" s="10">
        <v>3</v>
      </c>
      <c r="AN124" s="7">
        <f>AJ124+AK124+AO124</f>
        <v>5</v>
      </c>
      <c r="AO124" s="6"/>
      <c r="AP124" s="3">
        <v>0.5</v>
      </c>
      <c r="AQ124" s="15">
        <f>MIN(AN124,AL124)*AP124</f>
        <v>2.5</v>
      </c>
      <c r="AR124" s="6">
        <v>0</v>
      </c>
      <c r="AS124" s="6">
        <v>0</v>
      </c>
      <c r="AT124" s="6">
        <v>1</v>
      </c>
      <c r="AU124" s="6">
        <v>0</v>
      </c>
      <c r="AV124" s="7"/>
      <c r="AW124" s="7">
        <v>0</v>
      </c>
      <c r="AX124" s="7"/>
      <c r="AY124" s="7">
        <v>0</v>
      </c>
      <c r="AZ124" s="6"/>
      <c r="BA124" s="6">
        <v>0</v>
      </c>
      <c r="BB124" s="6"/>
      <c r="BC124" s="6">
        <v>0</v>
      </c>
      <c r="BD124" s="7"/>
      <c r="BE124" s="7">
        <f>IF(DO124&gt;=70, 5, 0)</f>
        <v>0</v>
      </c>
      <c r="BF124" s="7"/>
      <c r="BG124" s="7"/>
      <c r="BH124" s="7">
        <v>-5</v>
      </c>
      <c r="BI124" s="6"/>
      <c r="BJ124" s="6">
        <f>IF(EB124&gt;=70, 6, 0)</f>
        <v>0</v>
      </c>
      <c r="BK124" s="6">
        <v>-5</v>
      </c>
      <c r="BL124" s="7">
        <v>0</v>
      </c>
      <c r="BM124" s="7">
        <v>-5</v>
      </c>
      <c r="BN124" s="7">
        <v>0</v>
      </c>
      <c r="BO124" s="6"/>
      <c r="BP124" s="6">
        <f>IF(EE124&gt;=70, 6, 0)</f>
        <v>0</v>
      </c>
      <c r="BQ124" s="6">
        <v>0</v>
      </c>
      <c r="BR124" s="7"/>
      <c r="BS124" s="7">
        <v>0</v>
      </c>
      <c r="BT124" s="7">
        <v>0</v>
      </c>
      <c r="BU124" s="6"/>
      <c r="BV124" s="6">
        <v>-5</v>
      </c>
      <c r="BW124" s="6">
        <f>IF(DR124&gt;=70, 5, 0)</f>
        <v>0</v>
      </c>
      <c r="BX124" s="6">
        <v>-5</v>
      </c>
      <c r="BY124" s="6"/>
      <c r="BZ124" s="6">
        <v>0</v>
      </c>
      <c r="CA124" s="7">
        <v>-5</v>
      </c>
      <c r="CB124" s="7">
        <v>-5</v>
      </c>
      <c r="CC124" s="7">
        <v>-5</v>
      </c>
      <c r="CD124" s="6">
        <v>0</v>
      </c>
      <c r="CE124" s="6">
        <f>IF(DU124&gt;=70, 5, 0)</f>
        <v>0</v>
      </c>
      <c r="CF124" s="6">
        <v>0</v>
      </c>
      <c r="CG124" s="6">
        <v>-5</v>
      </c>
      <c r="CH124" s="6"/>
      <c r="CI124" s="6">
        <v>-5</v>
      </c>
      <c r="CJ124" s="7"/>
      <c r="CK124" s="7"/>
      <c r="CL124" s="7"/>
      <c r="CM124" s="6"/>
      <c r="CN124" s="6">
        <f>IF(DX124&gt;=70, 5, 0)</f>
        <v>0</v>
      </c>
      <c r="CO124" s="6"/>
      <c r="CP124" s="6"/>
      <c r="CQ124" s="6"/>
      <c r="CR124" s="7"/>
      <c r="CS124" s="7">
        <f>IF(EH124&gt;=70, 6, 0)</f>
        <v>0</v>
      </c>
      <c r="CT124" s="7"/>
      <c r="CU124" s="6"/>
      <c r="CV124" s="7"/>
      <c r="CW124" s="6"/>
      <c r="CX124" s="10">
        <f>SUM(AR124:CW124)</f>
        <v>-49</v>
      </c>
      <c r="CY124" s="10">
        <v>50</v>
      </c>
      <c r="CZ124" s="17">
        <f>CX124+CY124</f>
        <v>1</v>
      </c>
      <c r="DA124" s="1">
        <v>57.14</v>
      </c>
      <c r="DB124" s="18">
        <v>50</v>
      </c>
      <c r="DC124" s="18">
        <v>100</v>
      </c>
      <c r="DD124" s="30">
        <f>AVERAGE(DB124:DC124)</f>
        <v>75</v>
      </c>
      <c r="DE124" s="1">
        <v>0</v>
      </c>
      <c r="DF124" s="30">
        <v>75</v>
      </c>
      <c r="DG124" s="1">
        <v>0</v>
      </c>
      <c r="DH124" s="30">
        <v>0</v>
      </c>
      <c r="DI124" s="18">
        <v>0</v>
      </c>
      <c r="DJ124" s="18">
        <v>0</v>
      </c>
      <c r="DK124" s="1"/>
      <c r="DL124" s="15">
        <f>AVERAGE(DA124,DD124:DH124,DK124)</f>
        <v>34.523333333333333</v>
      </c>
      <c r="DM124" s="1">
        <v>40</v>
      </c>
      <c r="DN124" s="1">
        <v>0</v>
      </c>
      <c r="DO124" s="1">
        <f>MAX(DM124:DN124)</f>
        <v>40</v>
      </c>
      <c r="DP124" s="30">
        <v>0</v>
      </c>
      <c r="DQ124" s="30">
        <v>0</v>
      </c>
      <c r="DR124" s="30">
        <f>MAX(DP124:DQ124)</f>
        <v>0</v>
      </c>
      <c r="DS124" s="1">
        <v>0</v>
      </c>
      <c r="DT124" s="1">
        <v>0</v>
      </c>
      <c r="DU124" s="1">
        <f>MAX(DS124:DT124)</f>
        <v>0</v>
      </c>
      <c r="DV124" s="30">
        <v>0</v>
      </c>
      <c r="DW124" s="30">
        <v>0</v>
      </c>
      <c r="DX124" s="30"/>
      <c r="DY124" s="15">
        <f>AVERAGE(DO124,DR124,DU124,DX124)</f>
        <v>13.333333333333334</v>
      </c>
      <c r="DZ124" s="1">
        <v>33.33</v>
      </c>
      <c r="EA124" s="1">
        <v>0</v>
      </c>
      <c r="EB124" s="1">
        <f>MIN(MAX(DZ124:EA124)+0.2*EH124, 100)</f>
        <v>33.33</v>
      </c>
      <c r="EC124" s="30">
        <v>50</v>
      </c>
      <c r="ED124" s="30">
        <v>0</v>
      </c>
      <c r="EE124" s="30">
        <f>MIN(MAX(EC124:ED124)+0.15*EH124, 100)</f>
        <v>50</v>
      </c>
      <c r="EF124" s="1">
        <v>0</v>
      </c>
      <c r="EG124" s="1">
        <v>0</v>
      </c>
      <c r="EH124" s="1">
        <f>MAX(EF124:EG124)</f>
        <v>0</v>
      </c>
      <c r="EI124" s="15">
        <f>AVERAGE(EB124,EE124,EH124)</f>
        <v>27.776666666666667</v>
      </c>
      <c r="EJ124" s="3">
        <v>0.25</v>
      </c>
      <c r="EK124" s="3">
        <v>0.2</v>
      </c>
      <c r="EL124" s="3">
        <v>0.25</v>
      </c>
      <c r="EM124" s="3">
        <v>0.3</v>
      </c>
      <c r="EN124" s="25">
        <f>MIN(IF(C124="Yes",AQ124+CZ124,0),100)</f>
        <v>3.5</v>
      </c>
      <c r="EO124" s="25">
        <f>IF(ES124&lt;0,EN124+ES124*-4,EN124)</f>
        <v>3.5</v>
      </c>
      <c r="EP124" s="25">
        <f>MIN(IF(C124="Yes",AQ124+DL124,0), 100)</f>
        <v>37.023333333333333</v>
      </c>
      <c r="EQ124" s="25">
        <f>MIN(IF(C124="Yes",AQ124+DY124,0),100)</f>
        <v>15.833333333333334</v>
      </c>
      <c r="ER124" s="25">
        <f>MIN(IF(C124="Yes",AQ124+EI124,0), 100)</f>
        <v>30.276666666666667</v>
      </c>
      <c r="ES124" s="26">
        <f>EJ124*EN124+EK124*EP124+EL124*EQ124+EM124*ER124</f>
        <v>21.321000000000002</v>
      </c>
      <c r="ET124" s="26">
        <f>EJ124*EO124+EK124*EP124+EL124*EQ124+EM124*ER124</f>
        <v>21.321000000000002</v>
      </c>
    </row>
    <row r="125" spans="1:150" customFormat="1" x14ac:dyDescent="0.3">
      <c r="A125">
        <v>1402017123</v>
      </c>
      <c r="B125" t="s">
        <v>105</v>
      </c>
      <c r="C125" s="2" t="s">
        <v>108</v>
      </c>
      <c r="D125" s="6"/>
      <c r="E125" s="6"/>
      <c r="F125" s="7"/>
      <c r="G125" s="7"/>
      <c r="H125" s="6">
        <v>0</v>
      </c>
      <c r="I125" s="6"/>
      <c r="J125" s="7"/>
      <c r="K125" s="7"/>
      <c r="L125" s="6"/>
      <c r="M125" s="8"/>
      <c r="N125" s="7"/>
      <c r="O125" s="7"/>
      <c r="P125" s="6"/>
      <c r="Q125" s="8"/>
      <c r="R125" s="7">
        <v>0</v>
      </c>
      <c r="S125" s="7"/>
      <c r="T125" s="6"/>
      <c r="U125" s="6"/>
      <c r="V125" s="7"/>
      <c r="W125" s="7"/>
      <c r="X125" s="6"/>
      <c r="Y125" s="6"/>
      <c r="Z125" s="7"/>
      <c r="AA125" s="7"/>
      <c r="AB125" s="6"/>
      <c r="AC125" s="6"/>
      <c r="AD125" s="7"/>
      <c r="AE125" s="8"/>
      <c r="AF125" s="10">
        <v>14</v>
      </c>
      <c r="AG125" s="10">
        <v>10</v>
      </c>
      <c r="AH125" s="10">
        <f>COUNT(D125:AE125)</f>
        <v>2</v>
      </c>
      <c r="AI125" s="22">
        <f>IF(C125="Yes",(AF125-AH125+(CZ125-50)/AG125)/AF125,0)</f>
        <v>0.7857142857142857</v>
      </c>
      <c r="AJ125" s="11">
        <f>SUM(D125:AE125)</f>
        <v>0</v>
      </c>
      <c r="AK125" s="10">
        <f>MAX(AJ125-AL125-AM125,0)*-1</f>
        <v>0</v>
      </c>
      <c r="AL125" s="10">
        <v>10</v>
      </c>
      <c r="AM125" s="10">
        <v>3</v>
      </c>
      <c r="AN125" s="7">
        <f>AJ125+AK125+AO125</f>
        <v>0</v>
      </c>
      <c r="AO125" s="6"/>
      <c r="AP125" s="3">
        <v>0.5</v>
      </c>
      <c r="AQ125" s="15">
        <f>MIN(AN125,AL125)*AP125</f>
        <v>0</v>
      </c>
      <c r="AR125" s="6">
        <v>0</v>
      </c>
      <c r="AS125" s="6">
        <v>0</v>
      </c>
      <c r="AT125" s="6">
        <v>4</v>
      </c>
      <c r="AU125" s="6">
        <v>0</v>
      </c>
      <c r="AV125" s="7"/>
      <c r="AW125" s="7">
        <v>0</v>
      </c>
      <c r="AX125" s="7"/>
      <c r="AY125" s="7">
        <v>0</v>
      </c>
      <c r="AZ125" s="6"/>
      <c r="BA125" s="6">
        <v>0</v>
      </c>
      <c r="BB125" s="6"/>
      <c r="BC125" s="6">
        <v>-5</v>
      </c>
      <c r="BD125" s="7"/>
      <c r="BE125" s="7">
        <f>IF(DO125&gt;=70, 5, 0)</f>
        <v>0</v>
      </c>
      <c r="BF125" s="7"/>
      <c r="BG125" s="7"/>
      <c r="BH125" s="7">
        <v>0</v>
      </c>
      <c r="BI125" s="6"/>
      <c r="BJ125" s="6">
        <f>IF(EB125&gt;=70, 6, 0)</f>
        <v>0</v>
      </c>
      <c r="BK125" s="6">
        <v>0</v>
      </c>
      <c r="BL125" s="7">
        <v>0</v>
      </c>
      <c r="BM125" s="7">
        <v>-5</v>
      </c>
      <c r="BN125" s="7">
        <v>-5</v>
      </c>
      <c r="BO125" s="6"/>
      <c r="BP125" s="6">
        <f>IF(EE125&gt;=70, 6, 0)</f>
        <v>0</v>
      </c>
      <c r="BQ125" s="6">
        <v>0</v>
      </c>
      <c r="BR125" s="7"/>
      <c r="BS125" s="7">
        <v>0</v>
      </c>
      <c r="BT125" s="7">
        <v>0</v>
      </c>
      <c r="BU125" s="6"/>
      <c r="BV125" s="6">
        <v>0</v>
      </c>
      <c r="BW125" s="6">
        <f>IF(DR125&gt;=70, 5, 0)</f>
        <v>0</v>
      </c>
      <c r="BX125" s="6">
        <v>0</v>
      </c>
      <c r="BY125" s="6"/>
      <c r="BZ125" s="6">
        <v>0</v>
      </c>
      <c r="CA125" s="7">
        <v>0</v>
      </c>
      <c r="CB125" s="7">
        <v>0</v>
      </c>
      <c r="CC125" s="7">
        <v>-5</v>
      </c>
      <c r="CD125" s="6">
        <v>0</v>
      </c>
      <c r="CE125" s="6">
        <f>IF(DU125&gt;=70, 5, 0)</f>
        <v>0</v>
      </c>
      <c r="CF125" s="6">
        <v>6</v>
      </c>
      <c r="CG125" s="6">
        <v>0</v>
      </c>
      <c r="CH125" s="6"/>
      <c r="CI125" s="6">
        <v>0</v>
      </c>
      <c r="CJ125" s="7"/>
      <c r="CK125" s="7"/>
      <c r="CL125" s="7"/>
      <c r="CM125" s="6"/>
      <c r="CN125" s="6">
        <f>IF(DX125&gt;=70, 5, 0)</f>
        <v>0</v>
      </c>
      <c r="CO125" s="6"/>
      <c r="CP125" s="6"/>
      <c r="CQ125" s="6"/>
      <c r="CR125" s="7"/>
      <c r="CS125" s="7">
        <f>IF(EH125&gt;=70, 6, 0)</f>
        <v>0</v>
      </c>
      <c r="CT125" s="7"/>
      <c r="CU125" s="6"/>
      <c r="CV125" s="7"/>
      <c r="CW125" s="6"/>
      <c r="CX125" s="10">
        <f>SUM(AR125:CW125)</f>
        <v>-10</v>
      </c>
      <c r="CY125" s="10">
        <v>50</v>
      </c>
      <c r="CZ125" s="17">
        <f>CX125+CY125</f>
        <v>40</v>
      </c>
      <c r="DA125" s="1">
        <v>22.86</v>
      </c>
      <c r="DB125" s="18">
        <v>75</v>
      </c>
      <c r="DC125" s="18">
        <v>50</v>
      </c>
      <c r="DD125" s="30">
        <f>AVERAGE(DB125:DC125)</f>
        <v>62.5</v>
      </c>
      <c r="DE125" s="1">
        <v>0</v>
      </c>
      <c r="DF125" s="30">
        <v>100</v>
      </c>
      <c r="DG125" s="1">
        <v>0</v>
      </c>
      <c r="DH125" s="30">
        <v>0</v>
      </c>
      <c r="DI125" s="18">
        <v>0</v>
      </c>
      <c r="DJ125" s="18">
        <v>0</v>
      </c>
      <c r="DK125" s="1"/>
      <c r="DL125" s="15">
        <f>AVERAGE(DA125,DD125:DH125,DK125)</f>
        <v>30.893333333333334</v>
      </c>
      <c r="DM125" s="1">
        <v>26.67</v>
      </c>
      <c r="DN125" s="1">
        <v>0</v>
      </c>
      <c r="DO125" s="1">
        <f>MAX(DM125:DN125)</f>
        <v>26.67</v>
      </c>
      <c r="DP125" s="30">
        <v>5.56</v>
      </c>
      <c r="DQ125" s="30">
        <v>0</v>
      </c>
      <c r="DR125" s="30">
        <f>MAX(DP125:DQ125)</f>
        <v>5.56</v>
      </c>
      <c r="DS125" s="1">
        <v>5.56</v>
      </c>
      <c r="DT125" s="1">
        <v>0</v>
      </c>
      <c r="DU125" s="1">
        <f>MAX(DS125:DT125)</f>
        <v>5.56</v>
      </c>
      <c r="DV125" s="30">
        <v>0</v>
      </c>
      <c r="DW125" s="30">
        <v>0</v>
      </c>
      <c r="DX125" s="30"/>
      <c r="DY125" s="15">
        <f>AVERAGE(DO125,DR125,DU125,DX125)</f>
        <v>12.596666666666669</v>
      </c>
      <c r="DZ125" s="1">
        <v>0</v>
      </c>
      <c r="EA125" s="1">
        <v>0</v>
      </c>
      <c r="EB125" s="1">
        <f>MIN(MAX(DZ125:EA125)+0.2*EH125, 100)</f>
        <v>0</v>
      </c>
      <c r="EC125" s="30">
        <v>18.75</v>
      </c>
      <c r="ED125" s="30">
        <v>0</v>
      </c>
      <c r="EE125" s="30">
        <f>MIN(MAX(EC125:ED125)+0.15*EH125, 100)</f>
        <v>18.75</v>
      </c>
      <c r="EF125" s="1">
        <v>0</v>
      </c>
      <c r="EG125" s="1">
        <v>0</v>
      </c>
      <c r="EH125" s="1">
        <f>MAX(EF125:EG125)</f>
        <v>0</v>
      </c>
      <c r="EI125" s="15">
        <f>AVERAGE(EB125,EE125,EH125)</f>
        <v>6.25</v>
      </c>
      <c r="EJ125" s="3">
        <v>0.25</v>
      </c>
      <c r="EK125" s="3">
        <v>0.2</v>
      </c>
      <c r="EL125" s="3">
        <v>0.25</v>
      </c>
      <c r="EM125" s="3">
        <v>0.3</v>
      </c>
      <c r="EN125" s="25">
        <f>MIN(IF(C125="Yes",AQ125+CZ125,0),100)</f>
        <v>40</v>
      </c>
      <c r="EO125" s="25">
        <f>IF(ES125&lt;0,EN125+ES125*-4,EN125)</f>
        <v>40</v>
      </c>
      <c r="EP125" s="25">
        <f>MIN(IF(C125="Yes",AQ125+DL125,0), 100)</f>
        <v>30.893333333333334</v>
      </c>
      <c r="EQ125" s="25">
        <f>MIN(IF(C125="Yes",AQ125+DY125,0),100)</f>
        <v>12.596666666666669</v>
      </c>
      <c r="ER125" s="25">
        <f>MIN(IF(C125="Yes",AQ125+EI125,0), 100)</f>
        <v>6.25</v>
      </c>
      <c r="ES125" s="26">
        <f>EJ125*EN125+EK125*EP125+EL125*EQ125+EM125*ER125</f>
        <v>21.202833333333334</v>
      </c>
      <c r="ET125" s="26">
        <f>EJ125*EO125+EK125*EP125+EL125*EQ125+EM125*ER125</f>
        <v>21.202833333333334</v>
      </c>
    </row>
    <row r="126" spans="1:150" customFormat="1" x14ac:dyDescent="0.3">
      <c r="A126">
        <v>1402018051</v>
      </c>
      <c r="B126" t="s">
        <v>107</v>
      </c>
      <c r="C126" s="2" t="s">
        <v>108</v>
      </c>
      <c r="D126" s="6"/>
      <c r="E126" s="6"/>
      <c r="F126" s="7"/>
      <c r="G126" s="7"/>
      <c r="H126" s="6"/>
      <c r="I126" s="6">
        <v>1</v>
      </c>
      <c r="J126" s="7"/>
      <c r="K126" s="7"/>
      <c r="L126" s="6"/>
      <c r="M126" s="8"/>
      <c r="N126" s="7"/>
      <c r="O126" s="7"/>
      <c r="P126" s="6"/>
      <c r="Q126" s="8"/>
      <c r="R126" s="7">
        <v>0</v>
      </c>
      <c r="S126" s="7"/>
      <c r="T126" s="6"/>
      <c r="U126" s="6"/>
      <c r="V126" s="7"/>
      <c r="W126" s="7"/>
      <c r="X126" s="6"/>
      <c r="Y126" s="6"/>
      <c r="Z126" s="7"/>
      <c r="AA126" s="7"/>
      <c r="AB126" s="6"/>
      <c r="AC126" s="6"/>
      <c r="AD126" s="7"/>
      <c r="AE126" s="8"/>
      <c r="AF126" s="10">
        <v>14</v>
      </c>
      <c r="AG126" s="10">
        <v>10</v>
      </c>
      <c r="AH126" s="10">
        <f>COUNT(D126:AE126)</f>
        <v>2</v>
      </c>
      <c r="AI126" s="22">
        <f>IF(C126="Yes",(AF126-AH126+(CZ126-50)/AG126)/AF126,0)</f>
        <v>0.7142857142857143</v>
      </c>
      <c r="AJ126" s="11">
        <f>SUM(D126:AE126)</f>
        <v>1</v>
      </c>
      <c r="AK126" s="10">
        <f>MAX(AJ126-AL126-AM126,0)*-1</f>
        <v>0</v>
      </c>
      <c r="AL126" s="10">
        <v>10</v>
      </c>
      <c r="AM126" s="10">
        <v>3</v>
      </c>
      <c r="AN126" s="7">
        <f>AJ126+AK126+AO126</f>
        <v>1</v>
      </c>
      <c r="AO126" s="6"/>
      <c r="AP126" s="3">
        <v>0.5</v>
      </c>
      <c r="AQ126" s="15">
        <f>MIN(AN126,AL126)*AP126</f>
        <v>0.5</v>
      </c>
      <c r="AR126" s="6">
        <v>0</v>
      </c>
      <c r="AS126" s="6">
        <v>0</v>
      </c>
      <c r="AT126" s="6">
        <v>-5</v>
      </c>
      <c r="AU126" s="6">
        <v>0</v>
      </c>
      <c r="AV126" s="7"/>
      <c r="AW126" s="7">
        <v>0</v>
      </c>
      <c r="AX126" s="7"/>
      <c r="AY126" s="7">
        <v>0</v>
      </c>
      <c r="AZ126" s="6"/>
      <c r="BA126" s="6">
        <v>0</v>
      </c>
      <c r="BB126" s="6"/>
      <c r="BC126" s="6">
        <v>0</v>
      </c>
      <c r="BD126" s="7"/>
      <c r="BE126" s="7">
        <f>IF(DO126&gt;=70, 5, 0)</f>
        <v>0</v>
      </c>
      <c r="BF126" s="7"/>
      <c r="BG126" s="7"/>
      <c r="BH126" s="7">
        <v>0</v>
      </c>
      <c r="BI126" s="6"/>
      <c r="BJ126" s="6">
        <f>IF(EB126&gt;=70, 6, 0)</f>
        <v>0</v>
      </c>
      <c r="BK126" s="6">
        <v>-5</v>
      </c>
      <c r="BL126" s="7">
        <v>0</v>
      </c>
      <c r="BM126" s="7">
        <v>-5</v>
      </c>
      <c r="BN126" s="7">
        <v>0</v>
      </c>
      <c r="BO126" s="6"/>
      <c r="BP126" s="6">
        <f>IF(EE126&gt;=70, 6, 0)</f>
        <v>0</v>
      </c>
      <c r="BQ126" s="6">
        <v>0</v>
      </c>
      <c r="BR126" s="7"/>
      <c r="BS126" s="7">
        <v>0</v>
      </c>
      <c r="BT126" s="7">
        <v>0</v>
      </c>
      <c r="BU126" s="6"/>
      <c r="BV126" s="6">
        <v>0</v>
      </c>
      <c r="BW126" s="6">
        <f>IF(DR126&gt;=70, 5, 0)</f>
        <v>0</v>
      </c>
      <c r="BX126" s="6">
        <v>0</v>
      </c>
      <c r="BY126" s="6"/>
      <c r="BZ126" s="6">
        <v>-5</v>
      </c>
      <c r="CA126" s="7">
        <v>0</v>
      </c>
      <c r="CB126" s="7">
        <v>0</v>
      </c>
      <c r="CC126" s="7">
        <v>0</v>
      </c>
      <c r="CD126" s="6">
        <v>0</v>
      </c>
      <c r="CE126" s="6">
        <f>IF(DU126&gt;=70, 5, 0)</f>
        <v>0</v>
      </c>
      <c r="CF126" s="6">
        <v>0</v>
      </c>
      <c r="CG126" s="6">
        <v>0</v>
      </c>
      <c r="CH126" s="6"/>
      <c r="CI126" s="6">
        <v>0</v>
      </c>
      <c r="CJ126" s="7"/>
      <c r="CK126" s="7"/>
      <c r="CL126" s="7"/>
      <c r="CM126" s="6"/>
      <c r="CN126" s="6">
        <f>IF(DX126&gt;=70, 5, 0)</f>
        <v>0</v>
      </c>
      <c r="CO126" s="6"/>
      <c r="CP126" s="6"/>
      <c r="CQ126" s="6"/>
      <c r="CR126" s="7"/>
      <c r="CS126" s="7">
        <f>IF(EH126&gt;=70, 6, 0)</f>
        <v>0</v>
      </c>
      <c r="CT126" s="7"/>
      <c r="CU126" s="6"/>
      <c r="CV126" s="7"/>
      <c r="CW126" s="6"/>
      <c r="CX126" s="10">
        <f>SUM(AR126:CW126)</f>
        <v>-20</v>
      </c>
      <c r="CY126" s="10">
        <v>50</v>
      </c>
      <c r="CZ126" s="17">
        <f>CX126+CY126</f>
        <v>30</v>
      </c>
      <c r="DA126" s="1">
        <v>0</v>
      </c>
      <c r="DB126" s="18">
        <v>50</v>
      </c>
      <c r="DC126" s="18">
        <v>100</v>
      </c>
      <c r="DD126" s="30">
        <f>AVERAGE(DB126:DC126)</f>
        <v>75</v>
      </c>
      <c r="DE126" s="1">
        <v>0</v>
      </c>
      <c r="DF126" s="30">
        <v>45</v>
      </c>
      <c r="DG126" s="1">
        <v>0</v>
      </c>
      <c r="DH126" s="30">
        <v>0</v>
      </c>
      <c r="DI126" s="18">
        <v>0</v>
      </c>
      <c r="DJ126" s="18">
        <v>0</v>
      </c>
      <c r="DK126" s="1"/>
      <c r="DL126" s="15">
        <f>AVERAGE(DA126,DD126:DH126,DK126)</f>
        <v>20</v>
      </c>
      <c r="DM126" s="1">
        <v>40</v>
      </c>
      <c r="DN126" s="1">
        <v>0</v>
      </c>
      <c r="DO126" s="1">
        <f>MAX(DM126:DN126)</f>
        <v>40</v>
      </c>
      <c r="DP126" s="30">
        <v>0</v>
      </c>
      <c r="DQ126" s="30">
        <v>0</v>
      </c>
      <c r="DR126" s="30">
        <f>MAX(DP126:DQ126)</f>
        <v>0</v>
      </c>
      <c r="DS126" s="1">
        <v>0</v>
      </c>
      <c r="DT126" s="1">
        <v>0</v>
      </c>
      <c r="DU126" s="1">
        <f>MAX(DS126:DT126)</f>
        <v>0</v>
      </c>
      <c r="DV126" s="30">
        <v>0</v>
      </c>
      <c r="DW126" s="30">
        <v>0</v>
      </c>
      <c r="DX126" s="30"/>
      <c r="DY126" s="15">
        <f>AVERAGE(DO126,DR126,DU126,DX126)</f>
        <v>13.333333333333334</v>
      </c>
      <c r="DZ126" s="1">
        <v>0</v>
      </c>
      <c r="EA126" s="1">
        <v>0</v>
      </c>
      <c r="EB126" s="1">
        <f>MIN(MAX(DZ126:EA126)+0.2*EH126, 100)</f>
        <v>0</v>
      </c>
      <c r="EC126" s="30">
        <v>50</v>
      </c>
      <c r="ED126" s="30">
        <v>0</v>
      </c>
      <c r="EE126" s="30">
        <f>MIN(MAX(EC126:ED126)+0.15*EH126, 100)</f>
        <v>50</v>
      </c>
      <c r="EF126" s="1">
        <v>0</v>
      </c>
      <c r="EG126" s="1">
        <v>0</v>
      </c>
      <c r="EH126" s="1">
        <f>MAX(EF126:EG126)</f>
        <v>0</v>
      </c>
      <c r="EI126" s="15">
        <f>AVERAGE(EB126,EE126,EH126)</f>
        <v>16.666666666666668</v>
      </c>
      <c r="EJ126" s="3">
        <v>0.25</v>
      </c>
      <c r="EK126" s="3">
        <v>0.2</v>
      </c>
      <c r="EL126" s="3">
        <v>0.25</v>
      </c>
      <c r="EM126" s="3">
        <v>0.3</v>
      </c>
      <c r="EN126" s="25">
        <f>MIN(IF(C126="Yes",AQ126+CZ126,0),100)</f>
        <v>30.5</v>
      </c>
      <c r="EO126" s="25">
        <f>IF(ES126&lt;0,EN126+ES126*-4,EN126)</f>
        <v>30.5</v>
      </c>
      <c r="EP126" s="25">
        <f>MIN(IF(C126="Yes",AQ126+DL126,0), 100)</f>
        <v>20.5</v>
      </c>
      <c r="EQ126" s="25">
        <f>MIN(IF(C126="Yes",AQ126+DY126,0),100)</f>
        <v>13.833333333333334</v>
      </c>
      <c r="ER126" s="25">
        <f>MIN(IF(C126="Yes",AQ126+EI126,0), 100)</f>
        <v>17.166666666666668</v>
      </c>
      <c r="ES126" s="26">
        <f>EJ126*EN126+EK126*EP126+EL126*EQ126+EM126*ER126</f>
        <v>20.333333333333336</v>
      </c>
      <c r="ET126" s="26">
        <f>EJ126*EO126+EK126*EP126+EL126*EQ126+EM126*ER126</f>
        <v>20.333333333333336</v>
      </c>
    </row>
    <row r="127" spans="1:150" customFormat="1" x14ac:dyDescent="0.3">
      <c r="A127">
        <v>1402016121</v>
      </c>
      <c r="B127" t="s">
        <v>105</v>
      </c>
      <c r="C127" s="2" t="s">
        <v>108</v>
      </c>
      <c r="D127" s="6"/>
      <c r="E127" s="6"/>
      <c r="F127" s="7"/>
      <c r="G127" s="7"/>
      <c r="H127" s="6">
        <v>0</v>
      </c>
      <c r="I127" s="6"/>
      <c r="J127" s="7"/>
      <c r="K127" s="7"/>
      <c r="L127" s="6"/>
      <c r="M127" s="8"/>
      <c r="N127" s="7"/>
      <c r="O127" s="7"/>
      <c r="P127" s="6"/>
      <c r="Q127" s="8"/>
      <c r="R127" s="7"/>
      <c r="S127" s="7"/>
      <c r="T127" s="6"/>
      <c r="U127" s="6"/>
      <c r="V127" s="7"/>
      <c r="W127" s="7"/>
      <c r="X127" s="6"/>
      <c r="Y127" s="6"/>
      <c r="Z127" s="7"/>
      <c r="AA127" s="7"/>
      <c r="AB127" s="6"/>
      <c r="AC127" s="6"/>
      <c r="AD127" s="7"/>
      <c r="AE127" s="8"/>
      <c r="AF127" s="10">
        <v>14</v>
      </c>
      <c r="AG127" s="10">
        <v>10</v>
      </c>
      <c r="AH127" s="10">
        <f>COUNT(D127:AE127)</f>
        <v>1</v>
      </c>
      <c r="AI127" s="22">
        <f>IF(C127="Yes",(AF127-AH127+(CZ127-50)/AG127)/AF127,0)</f>
        <v>0.74285714285714288</v>
      </c>
      <c r="AJ127" s="11">
        <f>SUM(D127:AE127)</f>
        <v>0</v>
      </c>
      <c r="AK127" s="10">
        <f>MAX(AJ127-AL127-AM127,0)*-1</f>
        <v>0</v>
      </c>
      <c r="AL127" s="10">
        <v>10</v>
      </c>
      <c r="AM127" s="10">
        <v>3</v>
      </c>
      <c r="AN127" s="7">
        <f>AJ127+AK127+AO127</f>
        <v>0</v>
      </c>
      <c r="AO127" s="6"/>
      <c r="AP127" s="3">
        <v>0.5</v>
      </c>
      <c r="AQ127" s="15">
        <f>MIN(AN127,AL127)*AP127</f>
        <v>0</v>
      </c>
      <c r="AR127" s="6">
        <v>0</v>
      </c>
      <c r="AS127" s="6">
        <v>0</v>
      </c>
      <c r="AT127" s="6">
        <v>-5</v>
      </c>
      <c r="AU127" s="6">
        <v>0</v>
      </c>
      <c r="AV127" s="7"/>
      <c r="AW127" s="7">
        <v>0</v>
      </c>
      <c r="AX127" s="7"/>
      <c r="AY127" s="7">
        <v>0</v>
      </c>
      <c r="AZ127" s="6"/>
      <c r="BA127" s="6">
        <v>3</v>
      </c>
      <c r="BB127" s="6"/>
      <c r="BC127" s="6">
        <v>0</v>
      </c>
      <c r="BD127" s="7"/>
      <c r="BE127" s="7">
        <f>IF(DO127&gt;=70, 5, 0)</f>
        <v>5</v>
      </c>
      <c r="BF127" s="7"/>
      <c r="BG127" s="7"/>
      <c r="BH127" s="7">
        <v>-5</v>
      </c>
      <c r="BI127" s="6"/>
      <c r="BJ127" s="6">
        <f>IF(EB127&gt;=70, 6, 0)</f>
        <v>0</v>
      </c>
      <c r="BK127" s="6">
        <v>-5</v>
      </c>
      <c r="BL127" s="7">
        <v>-5</v>
      </c>
      <c r="BM127" s="7">
        <v>-5</v>
      </c>
      <c r="BN127" s="7">
        <v>-5</v>
      </c>
      <c r="BO127" s="6"/>
      <c r="BP127" s="6">
        <f>IF(EE127&gt;=70, 6, 0)</f>
        <v>0</v>
      </c>
      <c r="BQ127" s="6">
        <v>-5</v>
      </c>
      <c r="BR127" s="7"/>
      <c r="BS127" s="7">
        <v>0</v>
      </c>
      <c r="BT127" s="7">
        <v>0</v>
      </c>
      <c r="BU127" s="6"/>
      <c r="BV127" s="6">
        <v>0</v>
      </c>
      <c r="BW127" s="6">
        <f>IF(DR127&gt;=70, 5, 0)</f>
        <v>0</v>
      </c>
      <c r="BX127" s="6">
        <v>0</v>
      </c>
      <c r="BY127" s="6"/>
      <c r="BZ127" s="6">
        <v>0</v>
      </c>
      <c r="CA127" s="7">
        <v>0</v>
      </c>
      <c r="CB127" s="7">
        <v>0</v>
      </c>
      <c r="CC127" s="7">
        <v>0</v>
      </c>
      <c r="CD127" s="6">
        <v>0</v>
      </c>
      <c r="CE127" s="6">
        <f>IF(DU127&gt;=70, 5, 0)</f>
        <v>0</v>
      </c>
      <c r="CF127" s="6">
        <v>6</v>
      </c>
      <c r="CG127" s="6">
        <v>0</v>
      </c>
      <c r="CH127" s="6"/>
      <c r="CI127" s="6">
        <v>-5</v>
      </c>
      <c r="CJ127" s="7"/>
      <c r="CK127" s="7"/>
      <c r="CL127" s="7"/>
      <c r="CM127" s="6"/>
      <c r="CN127" s="6">
        <f>IF(DX127&gt;=70, 5, 0)</f>
        <v>0</v>
      </c>
      <c r="CO127" s="6"/>
      <c r="CP127" s="6"/>
      <c r="CQ127" s="6"/>
      <c r="CR127" s="7"/>
      <c r="CS127" s="7">
        <f>IF(EH127&gt;=70, 6, 0)</f>
        <v>0</v>
      </c>
      <c r="CT127" s="7"/>
      <c r="CU127" s="6"/>
      <c r="CV127" s="7"/>
      <c r="CW127" s="6"/>
      <c r="CX127" s="10">
        <f>SUM(AR127:CW127)</f>
        <v>-26</v>
      </c>
      <c r="CY127" s="10">
        <v>50</v>
      </c>
      <c r="CZ127" s="17">
        <f>CX127+CY127</f>
        <v>24</v>
      </c>
      <c r="DA127" s="1">
        <v>0</v>
      </c>
      <c r="DB127" s="18">
        <v>50</v>
      </c>
      <c r="DC127" s="18">
        <v>0</v>
      </c>
      <c r="DD127" s="30">
        <f>AVERAGE(DB127:DC127)</f>
        <v>25</v>
      </c>
      <c r="DE127" s="1">
        <v>0</v>
      </c>
      <c r="DF127" s="30">
        <v>75</v>
      </c>
      <c r="DG127" s="1">
        <v>0</v>
      </c>
      <c r="DH127" s="30">
        <v>0</v>
      </c>
      <c r="DI127" s="18">
        <v>0</v>
      </c>
      <c r="DJ127" s="18">
        <v>0</v>
      </c>
      <c r="DK127" s="1"/>
      <c r="DL127" s="15">
        <f>AVERAGE(DA127,DD127:DH127,DK127)</f>
        <v>16.666666666666668</v>
      </c>
      <c r="DM127" s="1">
        <v>80</v>
      </c>
      <c r="DN127" s="1">
        <v>0</v>
      </c>
      <c r="DO127" s="1">
        <f>MAX(DM127:DN127)</f>
        <v>80</v>
      </c>
      <c r="DP127" s="30">
        <v>16.670000000000002</v>
      </c>
      <c r="DQ127" s="30">
        <v>0</v>
      </c>
      <c r="DR127" s="30">
        <f>MAX(DP127:DQ127)</f>
        <v>16.670000000000002</v>
      </c>
      <c r="DS127" s="1">
        <v>16.670000000000002</v>
      </c>
      <c r="DT127" s="1">
        <v>0</v>
      </c>
      <c r="DU127" s="1">
        <f>MAX(DS127:DT127)</f>
        <v>16.670000000000002</v>
      </c>
      <c r="DV127" s="30">
        <v>0</v>
      </c>
      <c r="DW127" s="30">
        <v>0</v>
      </c>
      <c r="DX127" s="30"/>
      <c r="DY127" s="15">
        <f>AVERAGE(DO127,DR127,DU127,DX127)</f>
        <v>37.78</v>
      </c>
      <c r="DZ127" s="1">
        <v>6.67</v>
      </c>
      <c r="EA127" s="1">
        <v>0</v>
      </c>
      <c r="EB127" s="1">
        <f>MIN(MAX(DZ127:EA127)+0.2*EH127, 100)</f>
        <v>6.67</v>
      </c>
      <c r="EC127" s="30">
        <v>8.33</v>
      </c>
      <c r="ED127" s="30">
        <v>0</v>
      </c>
      <c r="EE127" s="30">
        <f>MIN(MAX(EC127:ED127)+0.15*EH127, 100)</f>
        <v>8.33</v>
      </c>
      <c r="EF127" s="1">
        <v>0</v>
      </c>
      <c r="EG127" s="1">
        <v>0</v>
      </c>
      <c r="EH127" s="1">
        <f>MAX(EF127:EG127)</f>
        <v>0</v>
      </c>
      <c r="EI127" s="15">
        <f>AVERAGE(EB127,EE127,EH127)</f>
        <v>5</v>
      </c>
      <c r="EJ127" s="3">
        <v>0.25</v>
      </c>
      <c r="EK127" s="3">
        <v>0.2</v>
      </c>
      <c r="EL127" s="3">
        <v>0.25</v>
      </c>
      <c r="EM127" s="3">
        <v>0.3</v>
      </c>
      <c r="EN127" s="25">
        <f>MIN(IF(C127="Yes",AQ127+CZ127,0),100)</f>
        <v>24</v>
      </c>
      <c r="EO127" s="25">
        <f>IF(ES127&lt;0,EN127+ES127*-4,EN127)</f>
        <v>24</v>
      </c>
      <c r="EP127" s="25">
        <f>MIN(IF(C127="Yes",AQ127+DL127,0), 100)</f>
        <v>16.666666666666668</v>
      </c>
      <c r="EQ127" s="25">
        <f>MIN(IF(C127="Yes",AQ127+DY127,0),100)</f>
        <v>37.78</v>
      </c>
      <c r="ER127" s="25">
        <f>MIN(IF(C127="Yes",AQ127+EI127,0), 100)</f>
        <v>5</v>
      </c>
      <c r="ES127" s="26">
        <f>EJ127*EN127+EK127*EP127+EL127*EQ127+EM127*ER127</f>
        <v>20.278333333333336</v>
      </c>
      <c r="ET127" s="26">
        <f>EJ127*EO127+EK127*EP127+EL127*EQ127+EM127*ER127</f>
        <v>20.278333333333336</v>
      </c>
    </row>
    <row r="128" spans="1:150" customFormat="1" x14ac:dyDescent="0.3">
      <c r="A128">
        <v>1402019099</v>
      </c>
      <c r="B128" t="s">
        <v>107</v>
      </c>
      <c r="C128" s="2" t="s">
        <v>108</v>
      </c>
      <c r="D128" s="6"/>
      <c r="E128" s="6"/>
      <c r="F128" s="7"/>
      <c r="G128" s="7"/>
      <c r="H128" s="6">
        <v>0</v>
      </c>
      <c r="I128" s="6"/>
      <c r="J128" s="7"/>
      <c r="K128" s="7"/>
      <c r="L128" s="6"/>
      <c r="M128" s="8"/>
      <c r="N128" s="7"/>
      <c r="O128" s="7"/>
      <c r="P128" s="6"/>
      <c r="Q128" s="8"/>
      <c r="R128" s="7">
        <v>0</v>
      </c>
      <c r="S128" s="7">
        <v>1</v>
      </c>
      <c r="T128" s="6"/>
      <c r="U128" s="6"/>
      <c r="V128" s="7"/>
      <c r="W128" s="7"/>
      <c r="X128" s="6"/>
      <c r="Y128" s="6"/>
      <c r="Z128" s="7"/>
      <c r="AA128" s="7"/>
      <c r="AB128" s="6"/>
      <c r="AC128" s="6"/>
      <c r="AD128" s="7"/>
      <c r="AE128" s="8"/>
      <c r="AF128" s="10">
        <v>14</v>
      </c>
      <c r="AG128" s="10">
        <v>10</v>
      </c>
      <c r="AH128" s="10">
        <f>COUNT(D128:AE128)</f>
        <v>3</v>
      </c>
      <c r="AI128" s="22">
        <f>IF(C128="Yes",(AF128-AH128+(CZ128-50)/AG128)/AF128,0)</f>
        <v>0.77142857142857146</v>
      </c>
      <c r="AJ128" s="11">
        <f>SUM(D128:AE128)</f>
        <v>1</v>
      </c>
      <c r="AK128" s="10">
        <f>MAX(AJ128-AL128-AM128,0)*-1</f>
        <v>0</v>
      </c>
      <c r="AL128" s="10">
        <v>10</v>
      </c>
      <c r="AM128" s="10">
        <v>3</v>
      </c>
      <c r="AN128" s="7">
        <f>AJ128+AK128+AO128</f>
        <v>1</v>
      </c>
      <c r="AO128" s="6"/>
      <c r="AP128" s="3">
        <v>0.5</v>
      </c>
      <c r="AQ128" s="15">
        <f>MIN(AN128,AL128)*AP128</f>
        <v>0.5</v>
      </c>
      <c r="AR128" s="6">
        <v>0</v>
      </c>
      <c r="AS128" s="6">
        <v>0</v>
      </c>
      <c r="AT128" s="6">
        <v>1</v>
      </c>
      <c r="AU128" s="6">
        <v>0</v>
      </c>
      <c r="AV128" s="7"/>
      <c r="AW128" s="7">
        <v>0</v>
      </c>
      <c r="AX128" s="7"/>
      <c r="AY128" s="7">
        <v>0</v>
      </c>
      <c r="AZ128" s="6"/>
      <c r="BA128" s="6">
        <v>0</v>
      </c>
      <c r="BB128" s="6"/>
      <c r="BC128" s="6">
        <v>0</v>
      </c>
      <c r="BD128" s="7"/>
      <c r="BE128" s="7">
        <f>IF(DO128&gt;=70, 5, 0)</f>
        <v>0</v>
      </c>
      <c r="BF128" s="7"/>
      <c r="BG128" s="7"/>
      <c r="BH128" s="7">
        <v>0</v>
      </c>
      <c r="BI128" s="6"/>
      <c r="BJ128" s="6">
        <f>IF(EB128&gt;=70, 6, 0)</f>
        <v>0</v>
      </c>
      <c r="BK128" s="6">
        <v>0</v>
      </c>
      <c r="BL128" s="7">
        <v>0</v>
      </c>
      <c r="BM128" s="7">
        <v>-5</v>
      </c>
      <c r="BN128" s="7">
        <v>-5</v>
      </c>
      <c r="BO128" s="6">
        <v>2</v>
      </c>
      <c r="BP128" s="6">
        <f>IF(EE128&gt;=70, 6, 0)</f>
        <v>0</v>
      </c>
      <c r="BQ128" s="6">
        <v>0</v>
      </c>
      <c r="BR128" s="7"/>
      <c r="BS128" s="7">
        <v>0</v>
      </c>
      <c r="BT128" s="7">
        <v>0</v>
      </c>
      <c r="BU128" s="6"/>
      <c r="BV128" s="6">
        <v>0</v>
      </c>
      <c r="BW128" s="6">
        <f>IF(DR128&gt;=70, 5, 0)</f>
        <v>0</v>
      </c>
      <c r="BX128" s="6">
        <v>0</v>
      </c>
      <c r="BY128" s="6"/>
      <c r="BZ128" s="6">
        <v>0</v>
      </c>
      <c r="CA128" s="7">
        <v>0</v>
      </c>
      <c r="CB128" s="7">
        <v>0</v>
      </c>
      <c r="CC128" s="7">
        <v>0</v>
      </c>
      <c r="CD128" s="6">
        <v>0</v>
      </c>
      <c r="CE128" s="6">
        <f>IF(DU128&gt;=70, 5, 0)</f>
        <v>0</v>
      </c>
      <c r="CF128" s="6">
        <v>0</v>
      </c>
      <c r="CG128" s="6">
        <v>0</v>
      </c>
      <c r="CH128" s="6"/>
      <c r="CI128" s="6">
        <v>0</v>
      </c>
      <c r="CJ128" s="7"/>
      <c r="CK128" s="7"/>
      <c r="CL128" s="7"/>
      <c r="CM128" s="6"/>
      <c r="CN128" s="6">
        <f>IF(DX128&gt;=70, 5, 0)</f>
        <v>0</v>
      </c>
      <c r="CO128" s="6"/>
      <c r="CP128" s="6"/>
      <c r="CQ128" s="6"/>
      <c r="CR128" s="7"/>
      <c r="CS128" s="7">
        <f>IF(EH128&gt;=70, 6, 0)</f>
        <v>0</v>
      </c>
      <c r="CT128" s="7"/>
      <c r="CU128" s="6"/>
      <c r="CV128" s="7"/>
      <c r="CW128" s="6">
        <f>5</f>
        <v>5</v>
      </c>
      <c r="CX128" s="10">
        <f>SUM(AR128:CW128)</f>
        <v>-2</v>
      </c>
      <c r="CY128" s="10">
        <v>50</v>
      </c>
      <c r="CZ128" s="17">
        <f>CX128+CY128</f>
        <v>48</v>
      </c>
      <c r="DA128" s="1">
        <v>68.569999999999993</v>
      </c>
      <c r="DB128" s="18">
        <v>50</v>
      </c>
      <c r="DC128" s="18">
        <v>50</v>
      </c>
      <c r="DD128" s="30">
        <f>AVERAGE(DB128:DC128)</f>
        <v>50</v>
      </c>
      <c r="DE128" s="1">
        <v>0</v>
      </c>
      <c r="DF128" s="30">
        <v>0</v>
      </c>
      <c r="DG128" s="1">
        <v>0</v>
      </c>
      <c r="DH128" s="30">
        <v>0</v>
      </c>
      <c r="DI128" s="18">
        <v>0</v>
      </c>
      <c r="DJ128" s="18">
        <v>0</v>
      </c>
      <c r="DK128" s="1"/>
      <c r="DL128" s="15">
        <f>AVERAGE(DA128,DD128:DH128,DK128)</f>
        <v>19.761666666666667</v>
      </c>
      <c r="DM128" s="1">
        <v>26.67</v>
      </c>
      <c r="DN128" s="1">
        <v>33.33</v>
      </c>
      <c r="DO128" s="1">
        <f>MAX(DM128:DN128)</f>
        <v>33.33</v>
      </c>
      <c r="DP128" s="30">
        <v>0</v>
      </c>
      <c r="DQ128" s="30">
        <v>0</v>
      </c>
      <c r="DR128" s="30">
        <f>MAX(DP128:DQ128)</f>
        <v>0</v>
      </c>
      <c r="DS128" s="1">
        <v>0</v>
      </c>
      <c r="DT128" s="1">
        <v>0</v>
      </c>
      <c r="DU128" s="1">
        <f>MAX(DS128:DT128)</f>
        <v>0</v>
      </c>
      <c r="DV128" s="30">
        <v>0</v>
      </c>
      <c r="DW128" s="30">
        <v>0</v>
      </c>
      <c r="DX128" s="30"/>
      <c r="DY128" s="15">
        <f>AVERAGE(DO128,DR128,DU128,DX128)</f>
        <v>11.11</v>
      </c>
      <c r="DZ128" s="1">
        <v>0</v>
      </c>
      <c r="EA128" s="1">
        <v>0</v>
      </c>
      <c r="EB128" s="1">
        <f>MIN(MAX(DZ128:EA128)+0.2*EH128, 100)</f>
        <v>0</v>
      </c>
      <c r="EC128" s="30">
        <v>10.42</v>
      </c>
      <c r="ED128" s="30">
        <v>0</v>
      </c>
      <c r="EE128" s="30">
        <f>MIN(MAX(EC128:ED128)+0.15*EH128, 100)</f>
        <v>10.42</v>
      </c>
      <c r="EF128" s="1">
        <v>0</v>
      </c>
      <c r="EG128" s="1">
        <v>0</v>
      </c>
      <c r="EH128" s="1">
        <f>MAX(EF128:EG128)</f>
        <v>0</v>
      </c>
      <c r="EI128" s="15">
        <f>AVERAGE(EB128,EE128,EH128)</f>
        <v>3.4733333333333332</v>
      </c>
      <c r="EJ128" s="3">
        <v>0.25</v>
      </c>
      <c r="EK128" s="3">
        <v>0.2</v>
      </c>
      <c r="EL128" s="3">
        <v>0.25</v>
      </c>
      <c r="EM128" s="3">
        <v>0.3</v>
      </c>
      <c r="EN128" s="25">
        <f>MIN(IF(C128="Yes",AQ128+CZ128,0),100)</f>
        <v>48.5</v>
      </c>
      <c r="EO128" s="25">
        <f>IF(ES128&lt;0,EN128+ES128*-4,EN128)</f>
        <v>48.5</v>
      </c>
      <c r="EP128" s="25">
        <f>MIN(IF(C128="Yes",AQ128+DL128,0), 100)</f>
        <v>20.261666666666667</v>
      </c>
      <c r="EQ128" s="25">
        <f>MIN(IF(C128="Yes",AQ128+DY128,0),100)</f>
        <v>11.61</v>
      </c>
      <c r="ER128" s="25">
        <f>MIN(IF(C128="Yes",AQ128+EI128,0), 100)</f>
        <v>3.9733333333333332</v>
      </c>
      <c r="ES128" s="26">
        <f>EJ128*EN128+EK128*EP128+EL128*EQ128+EM128*ER128</f>
        <v>20.271833333333333</v>
      </c>
      <c r="ET128" s="26">
        <f>EJ128*EO128+EK128*EP128+EL128*EQ128+EM128*ER128</f>
        <v>20.271833333333333</v>
      </c>
    </row>
    <row r="129" spans="1:150" customFormat="1" x14ac:dyDescent="0.3">
      <c r="A129">
        <v>1402018055</v>
      </c>
      <c r="B129" t="s">
        <v>106</v>
      </c>
      <c r="C129" s="2" t="s">
        <v>108</v>
      </c>
      <c r="D129" s="6"/>
      <c r="E129" s="6"/>
      <c r="F129" s="7"/>
      <c r="G129" s="7"/>
      <c r="H129" s="6">
        <v>0</v>
      </c>
      <c r="I129" s="6"/>
      <c r="J129" s="7"/>
      <c r="K129" s="7"/>
      <c r="L129" s="6"/>
      <c r="M129" s="8"/>
      <c r="N129" s="7"/>
      <c r="O129" s="7"/>
      <c r="P129" s="6"/>
      <c r="Q129" s="8"/>
      <c r="R129" s="7">
        <v>1</v>
      </c>
      <c r="S129" s="7"/>
      <c r="T129" s="6"/>
      <c r="U129" s="6"/>
      <c r="V129" s="7"/>
      <c r="W129" s="7"/>
      <c r="X129" s="6"/>
      <c r="Y129" s="6"/>
      <c r="Z129" s="7"/>
      <c r="AA129" s="7"/>
      <c r="AB129" s="6"/>
      <c r="AC129" s="6"/>
      <c r="AD129" s="7"/>
      <c r="AE129" s="8"/>
      <c r="AF129" s="10">
        <v>14</v>
      </c>
      <c r="AG129" s="10">
        <v>10</v>
      </c>
      <c r="AH129" s="10">
        <f>COUNT(D129:AE129)</f>
        <v>2</v>
      </c>
      <c r="AI129" s="22">
        <f>IF(C129="Yes",(AF129-AH129+(CZ129-50)/AG129)/AF129,0)</f>
        <v>0.77142857142857146</v>
      </c>
      <c r="AJ129" s="11">
        <f>SUM(D129:AE129)</f>
        <v>1</v>
      </c>
      <c r="AK129" s="10">
        <f>MAX(AJ129-AL129-AM129,0)*-1</f>
        <v>0</v>
      </c>
      <c r="AL129" s="10">
        <v>10</v>
      </c>
      <c r="AM129" s="10">
        <v>3</v>
      </c>
      <c r="AN129" s="7">
        <f>AJ129+AK129+AO129</f>
        <v>1</v>
      </c>
      <c r="AO129" s="6"/>
      <c r="AP129" s="3">
        <v>0.5</v>
      </c>
      <c r="AQ129" s="15">
        <f>MIN(AN129,AL129)*AP129</f>
        <v>0.5</v>
      </c>
      <c r="AR129" s="6">
        <v>0</v>
      </c>
      <c r="AS129" s="6">
        <v>0</v>
      </c>
      <c r="AT129" s="6">
        <v>2</v>
      </c>
      <c r="AU129" s="6">
        <v>0</v>
      </c>
      <c r="AV129" s="7"/>
      <c r="AW129" s="7">
        <v>0</v>
      </c>
      <c r="AX129" s="7"/>
      <c r="AY129" s="7">
        <v>-5</v>
      </c>
      <c r="AZ129" s="6"/>
      <c r="BA129" s="6">
        <v>0</v>
      </c>
      <c r="BB129" s="6"/>
      <c r="BC129" s="6">
        <v>0</v>
      </c>
      <c r="BD129" s="7">
        <v>-5</v>
      </c>
      <c r="BE129" s="7">
        <f>IF(DO129&gt;=70, 5, 0)</f>
        <v>0</v>
      </c>
      <c r="BF129" s="7"/>
      <c r="BG129" s="7"/>
      <c r="BH129" s="7">
        <v>-5</v>
      </c>
      <c r="BI129" s="6"/>
      <c r="BJ129" s="6">
        <f>IF(EB129&gt;=70, 6, 0)</f>
        <v>0</v>
      </c>
      <c r="BK129" s="6">
        <v>-5</v>
      </c>
      <c r="BL129" s="7">
        <v>0</v>
      </c>
      <c r="BM129" s="7">
        <v>0</v>
      </c>
      <c r="BN129" s="7">
        <v>0</v>
      </c>
      <c r="BO129" s="6">
        <v>10</v>
      </c>
      <c r="BP129" s="6">
        <f>IF(EE129&gt;=70, 6, 0)</f>
        <v>0</v>
      </c>
      <c r="BQ129" s="6">
        <v>0</v>
      </c>
      <c r="BR129" s="7">
        <v>-5</v>
      </c>
      <c r="BS129" s="7">
        <v>0</v>
      </c>
      <c r="BT129" s="7">
        <v>0</v>
      </c>
      <c r="BU129" s="6"/>
      <c r="BV129" s="6">
        <v>0</v>
      </c>
      <c r="BW129" s="6">
        <f>IF(DR129&gt;=70, 5, 0)</f>
        <v>0</v>
      </c>
      <c r="BX129" s="6">
        <v>0</v>
      </c>
      <c r="BY129" s="6"/>
      <c r="BZ129" s="6">
        <v>0</v>
      </c>
      <c r="CA129" s="7">
        <v>0</v>
      </c>
      <c r="CB129" s="7">
        <v>0</v>
      </c>
      <c r="CC129" s="7">
        <v>0</v>
      </c>
      <c r="CD129" s="6">
        <v>0</v>
      </c>
      <c r="CE129" s="6">
        <f>IF(DU129&gt;=70, 5, 0)</f>
        <v>0</v>
      </c>
      <c r="CF129" s="6">
        <v>6</v>
      </c>
      <c r="CG129" s="6">
        <v>0</v>
      </c>
      <c r="CH129" s="6"/>
      <c r="CI129" s="6">
        <v>-5</v>
      </c>
      <c r="CJ129" s="7"/>
      <c r="CK129" s="7"/>
      <c r="CL129" s="7"/>
      <c r="CM129" s="6"/>
      <c r="CN129" s="6">
        <f>IF(DX129&gt;=70, 5, 0)</f>
        <v>0</v>
      </c>
      <c r="CO129" s="6"/>
      <c r="CP129" s="6"/>
      <c r="CQ129" s="6"/>
      <c r="CR129" s="7"/>
      <c r="CS129" s="7">
        <f>IF(EH129&gt;=70, 6, 0)</f>
        <v>0</v>
      </c>
      <c r="CT129" s="7"/>
      <c r="CU129" s="6"/>
      <c r="CV129" s="7"/>
      <c r="CW129" s="6"/>
      <c r="CX129" s="10">
        <f>SUM(AR129:CW129)</f>
        <v>-12</v>
      </c>
      <c r="CY129" s="10">
        <v>50</v>
      </c>
      <c r="CZ129" s="17">
        <f>CX129+CY129</f>
        <v>38</v>
      </c>
      <c r="DA129" s="1">
        <v>37.14</v>
      </c>
      <c r="DB129" s="18">
        <v>0</v>
      </c>
      <c r="DC129" s="18">
        <v>0</v>
      </c>
      <c r="DD129" s="30">
        <f>AVERAGE(DB129:DC129)</f>
        <v>0</v>
      </c>
      <c r="DE129" s="1">
        <v>0</v>
      </c>
      <c r="DF129" s="30">
        <v>45</v>
      </c>
      <c r="DG129" s="1">
        <v>0</v>
      </c>
      <c r="DH129" s="30">
        <v>0</v>
      </c>
      <c r="DI129" s="18">
        <v>0</v>
      </c>
      <c r="DJ129" s="18">
        <v>0</v>
      </c>
      <c r="DK129" s="1"/>
      <c r="DL129" s="15">
        <f>AVERAGE(DA129,DD129:DH129,DK129)</f>
        <v>13.69</v>
      </c>
      <c r="DM129" s="1">
        <v>13.33</v>
      </c>
      <c r="DN129" s="1">
        <v>0</v>
      </c>
      <c r="DO129" s="1">
        <f>MAX(DM129:DN129)</f>
        <v>13.33</v>
      </c>
      <c r="DP129" s="30">
        <v>27.78</v>
      </c>
      <c r="DQ129" s="30">
        <v>0</v>
      </c>
      <c r="DR129" s="30">
        <f>MAX(DP129:DQ129)</f>
        <v>27.78</v>
      </c>
      <c r="DS129" s="1">
        <v>27.78</v>
      </c>
      <c r="DT129" s="1">
        <v>0</v>
      </c>
      <c r="DU129" s="1">
        <f>MAX(DS129:DT129)</f>
        <v>27.78</v>
      </c>
      <c r="DV129" s="30">
        <v>0</v>
      </c>
      <c r="DW129" s="30">
        <v>0</v>
      </c>
      <c r="DX129" s="30"/>
      <c r="DY129" s="15">
        <f>AVERAGE(DO129,DR129,DU129,DX129)</f>
        <v>22.963333333333335</v>
      </c>
      <c r="DZ129" s="1">
        <v>13.33</v>
      </c>
      <c r="EA129" s="1">
        <v>0</v>
      </c>
      <c r="EB129" s="1">
        <f>MIN(MAX(DZ129:EA129)+0.2*EH129, 100)</f>
        <v>13.33</v>
      </c>
      <c r="EC129" s="30">
        <v>0</v>
      </c>
      <c r="ED129" s="30">
        <v>0</v>
      </c>
      <c r="EE129" s="30">
        <f>MIN(MAX(EC129:ED129)+0.15*EH129, 100)</f>
        <v>0</v>
      </c>
      <c r="EF129" s="1">
        <v>0</v>
      </c>
      <c r="EG129" s="1">
        <v>0</v>
      </c>
      <c r="EH129" s="1">
        <f>MAX(EF129:EG129)</f>
        <v>0</v>
      </c>
      <c r="EI129" s="15">
        <f>AVERAGE(EB129,EE129,EH129)</f>
        <v>4.4433333333333334</v>
      </c>
      <c r="EJ129" s="3">
        <v>0.25</v>
      </c>
      <c r="EK129" s="3">
        <v>0.2</v>
      </c>
      <c r="EL129" s="3">
        <v>0.25</v>
      </c>
      <c r="EM129" s="3">
        <v>0.3</v>
      </c>
      <c r="EN129" s="25">
        <f>MIN(IF(C129="Yes",AQ129+CZ129,0),100)</f>
        <v>38.5</v>
      </c>
      <c r="EO129" s="25">
        <f>IF(ES129&lt;0,EN129+ES129*-4,EN129)</f>
        <v>38.5</v>
      </c>
      <c r="EP129" s="25">
        <f>MIN(IF(C129="Yes",AQ129+DL129,0), 100)</f>
        <v>14.19</v>
      </c>
      <c r="EQ129" s="25">
        <f>MIN(IF(C129="Yes",AQ129+DY129,0),100)</f>
        <v>23.463333333333335</v>
      </c>
      <c r="ER129" s="25">
        <f>MIN(IF(C129="Yes",AQ129+EI129,0), 100)</f>
        <v>4.9433333333333334</v>
      </c>
      <c r="ES129" s="26">
        <f>EJ129*EN129+EK129*EP129+EL129*EQ129+EM129*ER129</f>
        <v>19.811833333333336</v>
      </c>
      <c r="ET129" s="26">
        <f>EJ129*EO129+EK129*EP129+EL129*EQ129+EM129*ER129</f>
        <v>19.811833333333336</v>
      </c>
    </row>
    <row r="130" spans="1:150" customFormat="1" x14ac:dyDescent="0.3">
      <c r="A130">
        <v>1402018194</v>
      </c>
      <c r="B130" t="s">
        <v>106</v>
      </c>
      <c r="C130" s="2" t="s">
        <v>108</v>
      </c>
      <c r="D130" s="6">
        <v>1</v>
      </c>
      <c r="E130" s="6"/>
      <c r="F130" s="7"/>
      <c r="G130" s="7">
        <v>1</v>
      </c>
      <c r="H130" s="6"/>
      <c r="I130" s="6"/>
      <c r="J130" s="7"/>
      <c r="K130" s="7"/>
      <c r="L130" s="6">
        <v>1</v>
      </c>
      <c r="M130" s="8"/>
      <c r="N130" s="7"/>
      <c r="O130" s="7"/>
      <c r="P130" s="6"/>
      <c r="Q130" s="8"/>
      <c r="R130" s="7"/>
      <c r="S130" s="7"/>
      <c r="T130" s="6"/>
      <c r="U130" s="6"/>
      <c r="V130" s="7"/>
      <c r="W130" s="7"/>
      <c r="X130" s="6"/>
      <c r="Y130" s="6"/>
      <c r="Z130" s="7"/>
      <c r="AA130" s="7"/>
      <c r="AB130" s="6"/>
      <c r="AC130" s="6"/>
      <c r="AD130" s="7"/>
      <c r="AE130" s="8"/>
      <c r="AF130" s="10">
        <v>14</v>
      </c>
      <c r="AG130" s="10">
        <v>10</v>
      </c>
      <c r="AH130" s="10">
        <f>COUNT(D130:AE130)</f>
        <v>3</v>
      </c>
      <c r="AI130" s="22">
        <f>IF(C130="Yes",(AF130-AH130+(CZ130-50)/AG130)/AF130,0)</f>
        <v>0.63571428571428579</v>
      </c>
      <c r="AJ130" s="11">
        <f>SUM(D130:AE130)</f>
        <v>3</v>
      </c>
      <c r="AK130" s="10">
        <f>MAX(AJ130-AL130-AM130,0)*-1</f>
        <v>0</v>
      </c>
      <c r="AL130" s="10">
        <v>10</v>
      </c>
      <c r="AM130" s="10">
        <v>3</v>
      </c>
      <c r="AN130" s="7">
        <f>AJ130+AK130+AO130</f>
        <v>3</v>
      </c>
      <c r="AO130" s="6"/>
      <c r="AP130" s="3">
        <v>0.5</v>
      </c>
      <c r="AQ130" s="15">
        <f>MIN(AN130,AL130)*AP130</f>
        <v>1.5</v>
      </c>
      <c r="AR130" s="6">
        <v>0</v>
      </c>
      <c r="AS130" s="6">
        <v>0</v>
      </c>
      <c r="AT130" s="6">
        <v>0</v>
      </c>
      <c r="AU130" s="6">
        <v>0</v>
      </c>
      <c r="AV130" s="7"/>
      <c r="AW130" s="7">
        <v>0</v>
      </c>
      <c r="AX130" s="7"/>
      <c r="AY130" s="7">
        <v>0</v>
      </c>
      <c r="AZ130" s="6"/>
      <c r="BA130" s="6">
        <v>3</v>
      </c>
      <c r="BB130" s="6"/>
      <c r="BC130" s="6">
        <v>0</v>
      </c>
      <c r="BD130" s="7">
        <v>-5</v>
      </c>
      <c r="BE130" s="7">
        <f>IF(DO130&gt;=70, 5, 0)</f>
        <v>0</v>
      </c>
      <c r="BF130" s="7"/>
      <c r="BG130" s="7"/>
      <c r="BH130" s="7">
        <v>-5</v>
      </c>
      <c r="BI130" s="6"/>
      <c r="BJ130" s="6">
        <f>IF(EB130&gt;=70, 6, 0)</f>
        <v>0</v>
      </c>
      <c r="BK130" s="6">
        <v>-5</v>
      </c>
      <c r="BL130" s="7">
        <v>0</v>
      </c>
      <c r="BM130" s="7">
        <v>0</v>
      </c>
      <c r="BN130" s="7">
        <v>-5</v>
      </c>
      <c r="BO130" s="6"/>
      <c r="BP130" s="6">
        <f>IF(EE130&gt;=70, 6, 0)</f>
        <v>0</v>
      </c>
      <c r="BQ130" s="6">
        <v>-5</v>
      </c>
      <c r="BR130" s="7"/>
      <c r="BS130" s="7">
        <v>0</v>
      </c>
      <c r="BT130" s="7">
        <v>0</v>
      </c>
      <c r="BU130" s="6"/>
      <c r="BV130" s="6">
        <v>0</v>
      </c>
      <c r="BW130" s="6">
        <f>IF(DR130&gt;=70, 5, 0)</f>
        <v>0</v>
      </c>
      <c r="BX130" s="6">
        <v>0</v>
      </c>
      <c r="BY130" s="6"/>
      <c r="BZ130" s="6">
        <v>0</v>
      </c>
      <c r="CA130" s="7">
        <v>0</v>
      </c>
      <c r="CB130" s="7">
        <v>0</v>
      </c>
      <c r="CC130" s="7">
        <v>-5</v>
      </c>
      <c r="CD130" s="6">
        <v>0</v>
      </c>
      <c r="CE130" s="6">
        <f>IF(DU130&gt;=70, 5, 0)</f>
        <v>0</v>
      </c>
      <c r="CF130" s="6">
        <v>6</v>
      </c>
      <c r="CG130" s="6">
        <v>0</v>
      </c>
      <c r="CH130" s="6"/>
      <c r="CI130" s="6">
        <v>0</v>
      </c>
      <c r="CJ130" s="7"/>
      <c r="CK130" s="7"/>
      <c r="CL130" s="7"/>
      <c r="CM130" s="6"/>
      <c r="CN130" s="6">
        <f>IF(DX130&gt;=70, 5, 0)</f>
        <v>0</v>
      </c>
      <c r="CO130" s="6"/>
      <c r="CP130" s="6"/>
      <c r="CQ130" s="6"/>
      <c r="CR130" s="7"/>
      <c r="CS130" s="7">
        <f>IF(EH130&gt;=70, 6, 0)</f>
        <v>0</v>
      </c>
      <c r="CT130" s="7"/>
      <c r="CU130" s="6"/>
      <c r="CV130" s="7"/>
      <c r="CW130" s="6"/>
      <c r="CX130" s="10">
        <f>SUM(AR130:CW130)</f>
        <v>-21</v>
      </c>
      <c r="CY130" s="10">
        <v>50</v>
      </c>
      <c r="CZ130" s="17">
        <f>CX130+CY130</f>
        <v>29</v>
      </c>
      <c r="DA130" s="1">
        <v>45.71</v>
      </c>
      <c r="DB130" s="18">
        <v>0</v>
      </c>
      <c r="DC130" s="18">
        <v>50</v>
      </c>
      <c r="DD130" s="30">
        <f>AVERAGE(DB130:DC130)</f>
        <v>25</v>
      </c>
      <c r="DE130" s="1">
        <v>0</v>
      </c>
      <c r="DF130" s="30">
        <v>90</v>
      </c>
      <c r="DG130" s="1">
        <v>0</v>
      </c>
      <c r="DH130" s="30">
        <v>0</v>
      </c>
      <c r="DI130" s="18">
        <v>0</v>
      </c>
      <c r="DJ130" s="18">
        <v>0</v>
      </c>
      <c r="DK130" s="1"/>
      <c r="DL130" s="15">
        <f>AVERAGE(DA130,DD130:DH130,DK130)</f>
        <v>26.785</v>
      </c>
      <c r="DM130" s="1">
        <v>40</v>
      </c>
      <c r="DN130" s="1">
        <v>46.67</v>
      </c>
      <c r="DO130" s="1">
        <f>MAX(DM130:DN130)</f>
        <v>46.67</v>
      </c>
      <c r="DP130" s="30">
        <v>5.56</v>
      </c>
      <c r="DQ130" s="30">
        <v>0</v>
      </c>
      <c r="DR130" s="30">
        <f>MAX(DP130:DQ130)</f>
        <v>5.56</v>
      </c>
      <c r="DS130" s="1">
        <v>5.56</v>
      </c>
      <c r="DT130" s="1">
        <v>0</v>
      </c>
      <c r="DU130" s="1">
        <f>MAX(DS130:DT130)</f>
        <v>5.56</v>
      </c>
      <c r="DV130" s="30">
        <v>0</v>
      </c>
      <c r="DW130" s="30">
        <v>0</v>
      </c>
      <c r="DX130" s="30"/>
      <c r="DY130" s="15">
        <f>AVERAGE(DO130,DR130,DU130,DX130)</f>
        <v>19.263333333333335</v>
      </c>
      <c r="DZ130" s="1">
        <v>0</v>
      </c>
      <c r="EA130" s="1">
        <v>0</v>
      </c>
      <c r="EB130" s="1">
        <f>MIN(MAX(DZ130:EA130)+0.2*EH130, 100)</f>
        <v>0</v>
      </c>
      <c r="EC130" s="30">
        <v>8.33</v>
      </c>
      <c r="ED130" s="30">
        <v>0</v>
      </c>
      <c r="EE130" s="30">
        <f>MIN(MAX(EC130:ED130)+0.15*EH130, 100)</f>
        <v>8.33</v>
      </c>
      <c r="EF130" s="1">
        <v>0</v>
      </c>
      <c r="EG130" s="1">
        <v>0</v>
      </c>
      <c r="EH130" s="1">
        <f>MAX(EF130:EG130)</f>
        <v>0</v>
      </c>
      <c r="EI130" s="15">
        <f>AVERAGE(EB130,EE130,EH130)</f>
        <v>2.7766666666666668</v>
      </c>
      <c r="EJ130" s="3">
        <v>0.25</v>
      </c>
      <c r="EK130" s="3">
        <v>0.2</v>
      </c>
      <c r="EL130" s="3">
        <v>0.25</v>
      </c>
      <c r="EM130" s="3">
        <v>0.3</v>
      </c>
      <c r="EN130" s="25">
        <f>MIN(IF(C130="Yes",AQ130+CZ130,0),100)</f>
        <v>30.5</v>
      </c>
      <c r="EO130" s="25">
        <f>IF(ES130&lt;0,EN130+ES130*-4,EN130)</f>
        <v>30.5</v>
      </c>
      <c r="EP130" s="25">
        <f>MIN(IF(C130="Yes",AQ130+DL130,0), 100)</f>
        <v>28.285</v>
      </c>
      <c r="EQ130" s="25">
        <f>MIN(IF(C130="Yes",AQ130+DY130,0),100)</f>
        <v>20.763333333333335</v>
      </c>
      <c r="ER130" s="25">
        <f>MIN(IF(C130="Yes",AQ130+EI130,0), 100)</f>
        <v>4.2766666666666673</v>
      </c>
      <c r="ES130" s="26">
        <f>EJ130*EN130+EK130*EP130+EL130*EQ130+EM130*ER130</f>
        <v>19.755833333333335</v>
      </c>
      <c r="ET130" s="26">
        <f>EJ130*EO130+EK130*EP130+EL130*EQ130+EM130*ER130</f>
        <v>19.755833333333335</v>
      </c>
    </row>
    <row r="131" spans="1:150" customFormat="1" x14ac:dyDescent="0.3">
      <c r="A131">
        <v>1402018173</v>
      </c>
      <c r="B131" t="s">
        <v>106</v>
      </c>
      <c r="C131" s="2" t="s">
        <v>108</v>
      </c>
      <c r="D131" s="6"/>
      <c r="E131" s="6"/>
      <c r="F131" s="7"/>
      <c r="G131" s="7"/>
      <c r="H131" s="6">
        <v>0</v>
      </c>
      <c r="I131" s="6"/>
      <c r="J131" s="7">
        <v>1</v>
      </c>
      <c r="K131" s="7"/>
      <c r="L131" s="6"/>
      <c r="M131" s="8"/>
      <c r="N131" s="7"/>
      <c r="O131" s="7"/>
      <c r="P131" s="6"/>
      <c r="Q131" s="8"/>
      <c r="R131" s="7"/>
      <c r="S131" s="7"/>
      <c r="T131" s="6"/>
      <c r="U131" s="16"/>
      <c r="V131" s="7"/>
      <c r="W131" s="7"/>
      <c r="X131" s="6"/>
      <c r="Y131" s="6"/>
      <c r="Z131" s="7"/>
      <c r="AA131" s="7"/>
      <c r="AB131" s="6"/>
      <c r="AC131" s="6"/>
      <c r="AD131" s="7"/>
      <c r="AE131" s="8"/>
      <c r="AF131" s="10">
        <v>14</v>
      </c>
      <c r="AG131" s="10">
        <v>10</v>
      </c>
      <c r="AH131" s="10">
        <f>COUNT(D131:AE131)</f>
        <v>2</v>
      </c>
      <c r="AI131" s="22">
        <f>IF(C131="Yes",(AF131-AH131+(CZ131-50)/AG131)/AF131,0)</f>
        <v>0.68571428571428572</v>
      </c>
      <c r="AJ131" s="11">
        <f>SUM(D131:AE131)</f>
        <v>1</v>
      </c>
      <c r="AK131" s="10">
        <f>MAX(AJ131-AL131-AM131,0)*-1</f>
        <v>0</v>
      </c>
      <c r="AL131" s="10">
        <v>10</v>
      </c>
      <c r="AM131" s="10">
        <v>3</v>
      </c>
      <c r="AN131" s="7">
        <f>AJ131+AK131+AO131</f>
        <v>1</v>
      </c>
      <c r="AO131" s="6"/>
      <c r="AP131" s="3">
        <v>0.5</v>
      </c>
      <c r="AQ131" s="15">
        <f>MIN(AN131,AL131)*AP131</f>
        <v>0.5</v>
      </c>
      <c r="AR131" s="6">
        <v>0</v>
      </c>
      <c r="AS131" s="6">
        <v>0</v>
      </c>
      <c r="AT131" s="6">
        <v>2</v>
      </c>
      <c r="AU131" s="6">
        <v>0</v>
      </c>
      <c r="AV131" s="7"/>
      <c r="AW131" s="7">
        <v>0</v>
      </c>
      <c r="AX131" s="7"/>
      <c r="AY131" s="7">
        <v>0</v>
      </c>
      <c r="AZ131" s="6"/>
      <c r="BA131" s="6">
        <v>3</v>
      </c>
      <c r="BB131" s="6"/>
      <c r="BC131" s="6">
        <v>-5</v>
      </c>
      <c r="BD131" s="7"/>
      <c r="BE131" s="7">
        <f>IF(DO131&gt;=70, 5, 0)</f>
        <v>0</v>
      </c>
      <c r="BF131" s="7"/>
      <c r="BG131" s="7"/>
      <c r="BH131" s="7">
        <v>-5</v>
      </c>
      <c r="BI131" s="6"/>
      <c r="BJ131" s="6">
        <f>IF(EB131&gt;=70, 6, 0)</f>
        <v>0</v>
      </c>
      <c r="BK131" s="6">
        <v>-5</v>
      </c>
      <c r="BL131" s="7">
        <v>0</v>
      </c>
      <c r="BM131" s="7">
        <v>0</v>
      </c>
      <c r="BN131" s="7">
        <v>-5</v>
      </c>
      <c r="BO131" s="6"/>
      <c r="BP131" s="6">
        <f>IF(EE131&gt;=70, 6, 0)</f>
        <v>0</v>
      </c>
      <c r="BQ131" s="6">
        <v>0</v>
      </c>
      <c r="BR131" s="7"/>
      <c r="BS131" s="7">
        <v>0</v>
      </c>
      <c r="BT131" s="7">
        <v>-5</v>
      </c>
      <c r="BU131" s="6">
        <v>5</v>
      </c>
      <c r="BV131" s="6">
        <v>0</v>
      </c>
      <c r="BW131" s="6">
        <f>IF(DR131&gt;=70, 5, 0)</f>
        <v>0</v>
      </c>
      <c r="BX131" s="6">
        <v>0</v>
      </c>
      <c r="BY131" s="6"/>
      <c r="BZ131" s="6">
        <v>-5</v>
      </c>
      <c r="CA131" s="7">
        <v>0</v>
      </c>
      <c r="CB131" s="7">
        <v>0</v>
      </c>
      <c r="CC131" s="7">
        <v>-5</v>
      </c>
      <c r="CD131" s="6">
        <v>0</v>
      </c>
      <c r="CE131" s="6">
        <f>IF(DU131&gt;=70, 5, 0)</f>
        <v>0</v>
      </c>
      <c r="CF131" s="6">
        <v>6</v>
      </c>
      <c r="CG131" s="6">
        <v>-5</v>
      </c>
      <c r="CH131" s="6"/>
      <c r="CI131" s="6">
        <v>0</v>
      </c>
      <c r="CJ131" s="7"/>
      <c r="CK131" s="7"/>
      <c r="CL131" s="7"/>
      <c r="CM131" s="6"/>
      <c r="CN131" s="6">
        <f>IF(DX131&gt;=70, 5, 0)</f>
        <v>0</v>
      </c>
      <c r="CO131" s="6"/>
      <c r="CP131" s="6"/>
      <c r="CQ131" s="6"/>
      <c r="CR131" s="7"/>
      <c r="CS131" s="7">
        <f>IF(EH131&gt;=70, 6, 0)</f>
        <v>0</v>
      </c>
      <c r="CT131" s="7"/>
      <c r="CU131" s="6"/>
      <c r="CV131" s="7"/>
      <c r="CW131" s="6"/>
      <c r="CX131" s="10">
        <f>SUM(AR131:CW131)</f>
        <v>-24</v>
      </c>
      <c r="CY131" s="10">
        <v>50</v>
      </c>
      <c r="CZ131" s="17">
        <f>CX131+CY131</f>
        <v>26</v>
      </c>
      <c r="DA131" s="1">
        <v>42.86</v>
      </c>
      <c r="DB131" s="18">
        <v>0</v>
      </c>
      <c r="DC131" s="18">
        <v>50</v>
      </c>
      <c r="DD131" s="30">
        <f>AVERAGE(DB131:DC131)</f>
        <v>25</v>
      </c>
      <c r="DE131" s="1">
        <v>0</v>
      </c>
      <c r="DF131" s="30">
        <v>45</v>
      </c>
      <c r="DG131" s="1">
        <v>0</v>
      </c>
      <c r="DH131" s="30">
        <v>0</v>
      </c>
      <c r="DI131" s="18">
        <v>0</v>
      </c>
      <c r="DJ131" s="18">
        <v>0</v>
      </c>
      <c r="DK131" s="1"/>
      <c r="DL131" s="15">
        <f>AVERAGE(DA131,DD131:DH131,DK131)</f>
        <v>18.809999999999999</v>
      </c>
      <c r="DM131" s="1">
        <v>33.33</v>
      </c>
      <c r="DN131" s="1">
        <v>0</v>
      </c>
      <c r="DO131" s="1">
        <f>MAX(DM131:DN131)</f>
        <v>33.33</v>
      </c>
      <c r="DP131" s="30">
        <v>11.11</v>
      </c>
      <c r="DQ131" s="30">
        <v>0</v>
      </c>
      <c r="DR131" s="30">
        <f>MAX(DP131:DQ131)</f>
        <v>11.11</v>
      </c>
      <c r="DS131" s="1">
        <v>11.11</v>
      </c>
      <c r="DT131" s="1">
        <v>0</v>
      </c>
      <c r="DU131" s="1">
        <f>MAX(DS131:DT131)</f>
        <v>11.11</v>
      </c>
      <c r="DV131" s="30">
        <v>0</v>
      </c>
      <c r="DW131" s="30">
        <v>0</v>
      </c>
      <c r="DX131" s="30"/>
      <c r="DY131" s="15">
        <f>AVERAGE(DO131,DR131,DU131,DX131)</f>
        <v>18.516666666666666</v>
      </c>
      <c r="DZ131" s="1">
        <v>0</v>
      </c>
      <c r="EA131" s="1">
        <v>0</v>
      </c>
      <c r="EB131" s="1">
        <f>MIN(MAX(DZ131:EA131)+0.2*EH131, 100)</f>
        <v>0</v>
      </c>
      <c r="EC131" s="30">
        <v>41.67</v>
      </c>
      <c r="ED131" s="30">
        <v>0</v>
      </c>
      <c r="EE131" s="30">
        <f>MIN(MAX(EC131:ED131)+0.15*EH131, 100)</f>
        <v>41.67</v>
      </c>
      <c r="EF131" s="1">
        <v>0</v>
      </c>
      <c r="EG131" s="1">
        <v>0</v>
      </c>
      <c r="EH131" s="1">
        <f>MAX(EF131:EG131)</f>
        <v>0</v>
      </c>
      <c r="EI131" s="15">
        <f>AVERAGE(EB131,EE131,EH131)</f>
        <v>13.89</v>
      </c>
      <c r="EJ131" s="3">
        <v>0.25</v>
      </c>
      <c r="EK131" s="3">
        <v>0.2</v>
      </c>
      <c r="EL131" s="3">
        <v>0.25</v>
      </c>
      <c r="EM131" s="3">
        <v>0.3</v>
      </c>
      <c r="EN131" s="25">
        <f>MIN(IF(C131="Yes",AQ131+CZ131,0),100)</f>
        <v>26.5</v>
      </c>
      <c r="EO131" s="25">
        <f>IF(ES131&lt;0,EN131+ES131*-4,EN131)</f>
        <v>26.5</v>
      </c>
      <c r="EP131" s="25">
        <f>MIN(IF(C131="Yes",AQ131+DL131,0), 100)</f>
        <v>19.309999999999999</v>
      </c>
      <c r="EQ131" s="25">
        <f>MIN(IF(C131="Yes",AQ131+DY131,0),100)</f>
        <v>19.016666666666666</v>
      </c>
      <c r="ER131" s="25">
        <f>MIN(IF(C131="Yes",AQ131+EI131,0), 100)</f>
        <v>14.39</v>
      </c>
      <c r="ES131" s="26">
        <f>EJ131*EN131+EK131*EP131+EL131*EQ131+EM131*ER131</f>
        <v>19.558166666666665</v>
      </c>
      <c r="ET131" s="26">
        <f>EJ131*EO131+EK131*EP131+EL131*EQ131+EM131*ER131</f>
        <v>19.558166666666665</v>
      </c>
    </row>
    <row r="132" spans="1:150" customFormat="1" x14ac:dyDescent="0.3">
      <c r="A132">
        <v>1402019112</v>
      </c>
      <c r="B132" t="s">
        <v>106</v>
      </c>
      <c r="C132" s="2" t="s">
        <v>108</v>
      </c>
      <c r="D132" s="6">
        <v>1</v>
      </c>
      <c r="E132" s="6"/>
      <c r="F132" s="7"/>
      <c r="G132" s="7"/>
      <c r="H132" s="6">
        <v>1</v>
      </c>
      <c r="I132" s="6">
        <v>1</v>
      </c>
      <c r="J132" s="7"/>
      <c r="K132" s="7"/>
      <c r="L132" s="6"/>
      <c r="M132" s="8"/>
      <c r="N132" s="7"/>
      <c r="O132" s="7"/>
      <c r="P132" s="6"/>
      <c r="Q132" s="8"/>
      <c r="R132" s="7">
        <v>1</v>
      </c>
      <c r="S132" s="7"/>
      <c r="T132" s="6"/>
      <c r="U132" s="6"/>
      <c r="V132" s="7"/>
      <c r="W132" s="7"/>
      <c r="X132" s="6"/>
      <c r="Y132" s="6"/>
      <c r="Z132" s="7"/>
      <c r="AA132" s="7"/>
      <c r="AB132" s="6"/>
      <c r="AC132" s="6"/>
      <c r="AD132" s="7"/>
      <c r="AE132" s="8"/>
      <c r="AF132" s="10">
        <v>14</v>
      </c>
      <c r="AG132" s="10">
        <v>10</v>
      </c>
      <c r="AH132" s="10">
        <f>COUNT(D132:AE132)</f>
        <v>4</v>
      </c>
      <c r="AI132" s="22">
        <f>IF(C132="Yes",(AF132-AH132+(CZ132-50)/AG132)/AF132,0)</f>
        <v>0.44285714285714289</v>
      </c>
      <c r="AJ132" s="11">
        <f>SUM(D132:AE132)</f>
        <v>4</v>
      </c>
      <c r="AK132" s="10">
        <f>MAX(AJ132-AL132-AM132,0)*-1</f>
        <v>0</v>
      </c>
      <c r="AL132" s="10">
        <v>10</v>
      </c>
      <c r="AM132" s="10">
        <v>3</v>
      </c>
      <c r="AN132" s="7">
        <f>AJ132+AK132+AO132</f>
        <v>4</v>
      </c>
      <c r="AO132" s="6"/>
      <c r="AP132" s="3">
        <v>0.5</v>
      </c>
      <c r="AQ132" s="15">
        <f>MIN(AN132,AL132)*AP132</f>
        <v>2</v>
      </c>
      <c r="AR132" s="6">
        <v>0</v>
      </c>
      <c r="AS132" s="6">
        <v>0</v>
      </c>
      <c r="AT132" s="6">
        <v>2</v>
      </c>
      <c r="AU132" s="6">
        <v>0</v>
      </c>
      <c r="AV132" s="7"/>
      <c r="AW132" s="7">
        <v>0</v>
      </c>
      <c r="AX132" s="7"/>
      <c r="AY132" s="7">
        <v>0</v>
      </c>
      <c r="AZ132" s="6"/>
      <c r="BA132" s="6">
        <v>0</v>
      </c>
      <c r="BB132" s="6"/>
      <c r="BC132" s="6">
        <v>0</v>
      </c>
      <c r="BD132" s="7"/>
      <c r="BE132" s="7">
        <f>IF(DO132&gt;=70, 5, 0)</f>
        <v>0</v>
      </c>
      <c r="BF132" s="7"/>
      <c r="BG132" s="7"/>
      <c r="BH132" s="7">
        <v>0</v>
      </c>
      <c r="BI132" s="6"/>
      <c r="BJ132" s="6">
        <f>IF(EB132&gt;=70, 6, 0)</f>
        <v>0</v>
      </c>
      <c r="BK132" s="6">
        <v>-5</v>
      </c>
      <c r="BL132" s="7">
        <v>0</v>
      </c>
      <c r="BM132" s="7">
        <v>0</v>
      </c>
      <c r="BN132" s="7">
        <v>0</v>
      </c>
      <c r="BO132" s="6"/>
      <c r="BP132" s="6">
        <f>IF(EE132&gt;=70, 6, 0)</f>
        <v>0</v>
      </c>
      <c r="BQ132" s="6">
        <v>0</v>
      </c>
      <c r="BR132" s="7"/>
      <c r="BS132" s="7">
        <v>0</v>
      </c>
      <c r="BT132" s="7">
        <v>0</v>
      </c>
      <c r="BU132" s="6"/>
      <c r="BV132" s="6">
        <v>0</v>
      </c>
      <c r="BW132" s="6">
        <f>IF(DR132&gt;=70, 5, 0)</f>
        <v>0</v>
      </c>
      <c r="BX132" s="6">
        <v>0</v>
      </c>
      <c r="BY132" s="6"/>
      <c r="BZ132" s="6">
        <v>-5</v>
      </c>
      <c r="CA132" s="7">
        <v>-5</v>
      </c>
      <c r="CB132" s="7">
        <v>-5</v>
      </c>
      <c r="CC132" s="7">
        <v>-5</v>
      </c>
      <c r="CD132" s="6">
        <v>-5</v>
      </c>
      <c r="CE132" s="6">
        <f>IF(DU132&gt;=70, 5, 0)</f>
        <v>0</v>
      </c>
      <c r="CF132" s="6">
        <v>0</v>
      </c>
      <c r="CG132" s="6">
        <v>-5</v>
      </c>
      <c r="CH132" s="6"/>
      <c r="CI132" s="6">
        <v>-5</v>
      </c>
      <c r="CJ132" s="7"/>
      <c r="CK132" s="7"/>
      <c r="CL132" s="7"/>
      <c r="CM132" s="6"/>
      <c r="CN132" s="6">
        <f>IF(DX132&gt;=70, 5, 0)</f>
        <v>0</v>
      </c>
      <c r="CO132" s="6"/>
      <c r="CP132" s="6"/>
      <c r="CQ132" s="6"/>
      <c r="CR132" s="7"/>
      <c r="CS132" s="7">
        <f>IF(EH132&gt;=70, 6, 0)</f>
        <v>0</v>
      </c>
      <c r="CT132" s="7"/>
      <c r="CU132" s="6"/>
      <c r="CV132" s="7"/>
      <c r="CW132" s="6"/>
      <c r="CX132" s="10">
        <f>SUM(AR132:CW132)</f>
        <v>-38</v>
      </c>
      <c r="CY132" s="10">
        <v>50</v>
      </c>
      <c r="CZ132" s="17">
        <f>CX132+CY132</f>
        <v>12</v>
      </c>
      <c r="DA132" s="1">
        <v>82.86</v>
      </c>
      <c r="DB132" s="18">
        <v>75</v>
      </c>
      <c r="DC132" s="18">
        <v>0</v>
      </c>
      <c r="DD132" s="30">
        <f>AVERAGE(DB132:DC132)</f>
        <v>37.5</v>
      </c>
      <c r="DE132" s="1">
        <v>0</v>
      </c>
      <c r="DF132" s="30">
        <v>25</v>
      </c>
      <c r="DG132" s="1">
        <v>0</v>
      </c>
      <c r="DH132" s="30">
        <v>0</v>
      </c>
      <c r="DI132" s="18">
        <v>0</v>
      </c>
      <c r="DJ132" s="18">
        <v>0</v>
      </c>
      <c r="DK132" s="1"/>
      <c r="DL132" s="15">
        <f>AVERAGE(DA132,DD132:DH132,DK132)</f>
        <v>24.22666666666667</v>
      </c>
      <c r="DM132" s="1">
        <v>33.33</v>
      </c>
      <c r="DN132" s="1">
        <v>40</v>
      </c>
      <c r="DO132" s="1">
        <f>MAX(DM132:DN132)</f>
        <v>40</v>
      </c>
      <c r="DP132" s="30">
        <v>0</v>
      </c>
      <c r="DQ132" s="30">
        <v>0</v>
      </c>
      <c r="DR132" s="30">
        <f>MAX(DP132:DQ132)</f>
        <v>0</v>
      </c>
      <c r="DS132" s="1">
        <v>0</v>
      </c>
      <c r="DT132" s="1">
        <v>0</v>
      </c>
      <c r="DU132" s="1">
        <f>MAX(DS132:DT132)</f>
        <v>0</v>
      </c>
      <c r="DV132" s="30">
        <v>0</v>
      </c>
      <c r="DW132" s="30">
        <v>0</v>
      </c>
      <c r="DX132" s="30"/>
      <c r="DY132" s="15">
        <f>AVERAGE(DO132,DR132,DU132,DX132)</f>
        <v>13.333333333333334</v>
      </c>
      <c r="DZ132" s="1">
        <v>20</v>
      </c>
      <c r="EA132" s="1">
        <v>0</v>
      </c>
      <c r="EB132" s="1">
        <f>MIN(MAX(DZ132:EA132)+0.2*EH132, 100)</f>
        <v>20</v>
      </c>
      <c r="EC132" s="30">
        <v>41.67</v>
      </c>
      <c r="ED132" s="30">
        <v>0</v>
      </c>
      <c r="EE132" s="30">
        <f>MIN(MAX(EC132:ED132)+0.15*EH132, 100)</f>
        <v>41.67</v>
      </c>
      <c r="EF132" s="1">
        <v>0</v>
      </c>
      <c r="EG132" s="1">
        <v>0</v>
      </c>
      <c r="EH132" s="1">
        <f>MAX(EF132:EG132)</f>
        <v>0</v>
      </c>
      <c r="EI132" s="15">
        <f>AVERAGE(EB132,EE132,EH132)</f>
        <v>20.556666666666668</v>
      </c>
      <c r="EJ132" s="3">
        <v>0.25</v>
      </c>
      <c r="EK132" s="3">
        <v>0.2</v>
      </c>
      <c r="EL132" s="3">
        <v>0.25</v>
      </c>
      <c r="EM132" s="3">
        <v>0.3</v>
      </c>
      <c r="EN132" s="25">
        <f>MIN(IF(C132="Yes",AQ132+CZ132,0),100)</f>
        <v>14</v>
      </c>
      <c r="EO132" s="25">
        <f>IF(ES132&lt;0,EN132+ES132*-4,EN132)</f>
        <v>14</v>
      </c>
      <c r="EP132" s="25">
        <f>MIN(IF(C132="Yes",AQ132+DL132,0), 100)</f>
        <v>26.22666666666667</v>
      </c>
      <c r="EQ132" s="25">
        <f>MIN(IF(C132="Yes",AQ132+DY132,0),100)</f>
        <v>15.333333333333334</v>
      </c>
      <c r="ER132" s="25">
        <f>MIN(IF(C132="Yes",AQ132+EI132,0), 100)</f>
        <v>22.556666666666668</v>
      </c>
      <c r="ES132" s="26">
        <f>EJ132*EN132+EK132*EP132+EL132*EQ132+EM132*ER132</f>
        <v>19.34566666666667</v>
      </c>
      <c r="ET132" s="26">
        <f>EJ132*EO132+EK132*EP132+EL132*EQ132+EM132*ER132</f>
        <v>19.34566666666667</v>
      </c>
    </row>
    <row r="133" spans="1:150" customFormat="1" x14ac:dyDescent="0.3">
      <c r="A133">
        <v>1402016041</v>
      </c>
      <c r="B133" t="s">
        <v>105</v>
      </c>
      <c r="C133" s="2" t="s">
        <v>108</v>
      </c>
      <c r="D133" s="6"/>
      <c r="E133" s="6">
        <v>1</v>
      </c>
      <c r="F133" s="7"/>
      <c r="G133" s="7"/>
      <c r="H133" s="6"/>
      <c r="I133" s="6">
        <v>1</v>
      </c>
      <c r="J133" s="7"/>
      <c r="K133" s="7"/>
      <c r="L133" s="6"/>
      <c r="M133" s="8"/>
      <c r="N133" s="7"/>
      <c r="O133" s="7"/>
      <c r="P133" s="6"/>
      <c r="Q133" s="8"/>
      <c r="R133" s="7"/>
      <c r="S133" s="7"/>
      <c r="T133" s="6"/>
      <c r="U133" s="6"/>
      <c r="V133" s="7"/>
      <c r="W133" s="7"/>
      <c r="X133" s="6"/>
      <c r="Y133" s="6"/>
      <c r="Z133" s="7"/>
      <c r="AA133" s="7"/>
      <c r="AB133" s="6"/>
      <c r="AC133" s="6"/>
      <c r="AD133" s="7"/>
      <c r="AE133" s="8"/>
      <c r="AF133" s="10">
        <v>14</v>
      </c>
      <c r="AG133" s="10">
        <v>10</v>
      </c>
      <c r="AH133" s="10">
        <f>COUNT(D133:AE133)</f>
        <v>2</v>
      </c>
      <c r="AI133" s="22">
        <f>IF(C133="Yes",(AF133-AH133+(CZ133-50)/AG133)/AF133,0)</f>
        <v>0.69285714285714284</v>
      </c>
      <c r="AJ133" s="11">
        <f>SUM(D133:AE133)</f>
        <v>2</v>
      </c>
      <c r="AK133" s="10">
        <f>MAX(AJ133-AL133-AM133,0)*-1</f>
        <v>0</v>
      </c>
      <c r="AL133" s="10">
        <v>10</v>
      </c>
      <c r="AM133" s="10">
        <v>3</v>
      </c>
      <c r="AN133" s="7">
        <f>AJ133+AK133+AO133</f>
        <v>2</v>
      </c>
      <c r="AO133" s="6"/>
      <c r="AP133" s="3">
        <v>0.5</v>
      </c>
      <c r="AQ133" s="15">
        <f>MIN(AN133,AL133)*AP133</f>
        <v>1</v>
      </c>
      <c r="AR133" s="6">
        <v>0</v>
      </c>
      <c r="AS133" s="6">
        <v>0</v>
      </c>
      <c r="AT133" s="6">
        <v>3</v>
      </c>
      <c r="AU133" s="6">
        <v>0</v>
      </c>
      <c r="AV133" s="7"/>
      <c r="AW133" s="7">
        <v>0</v>
      </c>
      <c r="AX133" s="7"/>
      <c r="AY133" s="7">
        <v>-5</v>
      </c>
      <c r="AZ133" s="6"/>
      <c r="BA133" s="6">
        <v>3</v>
      </c>
      <c r="BB133" s="6"/>
      <c r="BC133" s="6">
        <v>0</v>
      </c>
      <c r="BD133" s="7"/>
      <c r="BE133" s="7">
        <f>IF(DO133&gt;=70, 5, 0)</f>
        <v>0</v>
      </c>
      <c r="BF133" s="7"/>
      <c r="BG133" s="7"/>
      <c r="BH133" s="7">
        <v>-5</v>
      </c>
      <c r="BI133" s="6"/>
      <c r="BJ133" s="6">
        <f>IF(EB133&gt;=70, 6, 0)</f>
        <v>0</v>
      </c>
      <c r="BK133" s="6">
        <v>-5</v>
      </c>
      <c r="BL133" s="7">
        <v>0</v>
      </c>
      <c r="BM133" s="7">
        <v>-5</v>
      </c>
      <c r="BN133" s="7">
        <v>0</v>
      </c>
      <c r="BO133" s="6"/>
      <c r="BP133" s="6">
        <f>IF(EE133&gt;=70, 6, 0)</f>
        <v>0</v>
      </c>
      <c r="BQ133" s="6">
        <v>-5</v>
      </c>
      <c r="BR133" s="7"/>
      <c r="BS133" s="7">
        <v>0</v>
      </c>
      <c r="BT133" s="7">
        <v>-5</v>
      </c>
      <c r="BU133" s="6"/>
      <c r="BV133" s="6">
        <v>0</v>
      </c>
      <c r="BW133" s="6">
        <f>IF(DR133&gt;=70, 5, 0)</f>
        <v>0</v>
      </c>
      <c r="BX133" s="6">
        <v>0</v>
      </c>
      <c r="BY133" s="6"/>
      <c r="BZ133" s="6">
        <v>0</v>
      </c>
      <c r="CA133" s="7">
        <v>0</v>
      </c>
      <c r="CB133" s="7">
        <v>0</v>
      </c>
      <c r="CC133" s="7">
        <v>0</v>
      </c>
      <c r="CD133" s="6">
        <v>0</v>
      </c>
      <c r="CE133" s="6">
        <f>IF(DU133&gt;=70, 5, 0)</f>
        <v>0</v>
      </c>
      <c r="CF133" s="6">
        <v>6</v>
      </c>
      <c r="CG133" s="6">
        <v>0</v>
      </c>
      <c r="CH133" s="6"/>
      <c r="CI133" s="6">
        <v>-5</v>
      </c>
      <c r="CJ133" s="7"/>
      <c r="CK133" s="7"/>
      <c r="CL133" s="7"/>
      <c r="CM133" s="6"/>
      <c r="CN133" s="6">
        <f>IF(DX133&gt;=70, 5, 0)</f>
        <v>0</v>
      </c>
      <c r="CO133" s="6"/>
      <c r="CP133" s="6"/>
      <c r="CQ133" s="6"/>
      <c r="CR133" s="7"/>
      <c r="CS133" s="7">
        <f>IF(EH133&gt;=70, 6, 0)</f>
        <v>0</v>
      </c>
      <c r="CT133" s="7"/>
      <c r="CU133" s="6"/>
      <c r="CV133" s="7"/>
      <c r="CW133" s="6"/>
      <c r="CX133" s="10">
        <f>SUM(AR133:CW133)</f>
        <v>-23</v>
      </c>
      <c r="CY133" s="10">
        <v>50</v>
      </c>
      <c r="CZ133" s="17">
        <f>CX133+CY133</f>
        <v>27</v>
      </c>
      <c r="DA133" s="1">
        <v>80</v>
      </c>
      <c r="DB133" s="18">
        <v>75</v>
      </c>
      <c r="DC133" s="18">
        <v>50</v>
      </c>
      <c r="DD133" s="30">
        <f>AVERAGE(DB133:DC133)</f>
        <v>62.5</v>
      </c>
      <c r="DE133" s="1">
        <v>0</v>
      </c>
      <c r="DF133" s="30">
        <v>75</v>
      </c>
      <c r="DG133" s="1">
        <v>0</v>
      </c>
      <c r="DH133" s="30">
        <v>0</v>
      </c>
      <c r="DI133" s="18">
        <v>0</v>
      </c>
      <c r="DJ133" s="18">
        <v>0</v>
      </c>
      <c r="DK133" s="1"/>
      <c r="DL133" s="15">
        <f>AVERAGE(DA133,DD133:DH133,DK133)</f>
        <v>36.25</v>
      </c>
      <c r="DM133" s="1">
        <v>0</v>
      </c>
      <c r="DN133" s="1">
        <v>0</v>
      </c>
      <c r="DO133" s="1">
        <f>MAX(DM133:DN133)</f>
        <v>0</v>
      </c>
      <c r="DP133" s="30">
        <v>11.11</v>
      </c>
      <c r="DQ133" s="30">
        <v>0</v>
      </c>
      <c r="DR133" s="30">
        <f>MAX(DP133:DQ133)</f>
        <v>11.11</v>
      </c>
      <c r="DS133" s="1">
        <v>11.11</v>
      </c>
      <c r="DT133" s="1">
        <v>0</v>
      </c>
      <c r="DU133" s="1">
        <f>MAX(DS133:DT133)</f>
        <v>11.11</v>
      </c>
      <c r="DV133" s="30">
        <v>0</v>
      </c>
      <c r="DW133" s="30">
        <v>0</v>
      </c>
      <c r="DX133" s="30"/>
      <c r="DY133" s="15">
        <f>AVERAGE(DO133,DR133,DU133,DX133)</f>
        <v>7.4066666666666663</v>
      </c>
      <c r="DZ133" s="1">
        <v>0</v>
      </c>
      <c r="EA133" s="1">
        <v>0</v>
      </c>
      <c r="EB133" s="1">
        <f>MIN(MAX(DZ133:EA133)+0.2*EH133, 100)</f>
        <v>0</v>
      </c>
      <c r="EC133" s="30">
        <v>0</v>
      </c>
      <c r="ED133" s="30">
        <v>0</v>
      </c>
      <c r="EE133" s="30">
        <f>MIN(MAX(EC133:ED133)+0.15*EH133, 100)</f>
        <v>0</v>
      </c>
      <c r="EF133" s="1">
        <v>0</v>
      </c>
      <c r="EG133" s="1">
        <v>0</v>
      </c>
      <c r="EH133" s="1">
        <f>MAX(EF133:EG133)</f>
        <v>0</v>
      </c>
      <c r="EI133" s="15">
        <f>AVERAGE(EB133,EE133,EH133)</f>
        <v>0</v>
      </c>
      <c r="EJ133" s="3">
        <v>0.25</v>
      </c>
      <c r="EK133" s="3">
        <v>0.2</v>
      </c>
      <c r="EL133" s="3">
        <v>0.25</v>
      </c>
      <c r="EM133" s="3">
        <v>0.3</v>
      </c>
      <c r="EN133" s="25">
        <f>MIN(IF(C133="Yes",AQ133+CZ133,0),100)</f>
        <v>28</v>
      </c>
      <c r="EO133" s="25">
        <f>IF(ES133&lt;0,EN133+ES133*-4,EN133)</f>
        <v>28</v>
      </c>
      <c r="EP133" s="25">
        <f>MIN(IF(C133="Yes",AQ133+DL133,0), 100)</f>
        <v>37.25</v>
      </c>
      <c r="EQ133" s="25">
        <f>MIN(IF(C133="Yes",AQ133+DY133,0),100)</f>
        <v>8.4066666666666663</v>
      </c>
      <c r="ER133" s="25">
        <f>MIN(IF(C133="Yes",AQ133+EI133,0), 100)</f>
        <v>1</v>
      </c>
      <c r="ES133" s="26">
        <f>EJ133*EN133+EK133*EP133+EL133*EQ133+EM133*ER133</f>
        <v>16.851666666666667</v>
      </c>
      <c r="ET133" s="26">
        <f>EJ133*EO133+EK133*EP133+EL133*EQ133+EM133*ER133</f>
        <v>16.851666666666667</v>
      </c>
    </row>
    <row r="134" spans="1:150" customFormat="1" x14ac:dyDescent="0.3">
      <c r="A134">
        <v>1402019140</v>
      </c>
      <c r="B134" t="s">
        <v>105</v>
      </c>
      <c r="C134" s="2" t="s">
        <v>108</v>
      </c>
      <c r="D134" s="6"/>
      <c r="E134" s="6"/>
      <c r="F134" s="7"/>
      <c r="G134" s="7">
        <v>1</v>
      </c>
      <c r="H134" s="6"/>
      <c r="I134" s="6"/>
      <c r="J134" s="7"/>
      <c r="K134" s="7"/>
      <c r="L134" s="6"/>
      <c r="M134" s="8"/>
      <c r="N134" s="7"/>
      <c r="O134" s="7"/>
      <c r="P134" s="6"/>
      <c r="Q134" s="8"/>
      <c r="R134" s="7"/>
      <c r="S134" s="7"/>
      <c r="T134" s="6">
        <v>1</v>
      </c>
      <c r="U134" s="16"/>
      <c r="V134" s="7">
        <v>1</v>
      </c>
      <c r="W134" s="7"/>
      <c r="X134" s="6"/>
      <c r="Y134" s="6"/>
      <c r="Z134" s="7"/>
      <c r="AA134" s="7"/>
      <c r="AB134" s="6"/>
      <c r="AC134" s="6"/>
      <c r="AD134" s="7"/>
      <c r="AE134" s="8"/>
      <c r="AF134" s="10">
        <v>14</v>
      </c>
      <c r="AG134" s="10">
        <v>10</v>
      </c>
      <c r="AH134" s="10">
        <f>COUNT(D134:AE134)</f>
        <v>3</v>
      </c>
      <c r="AI134" s="22">
        <f>IF(C134="Yes",(AF134-AH134+(CZ134-50)/AG134)/AF134,0)</f>
        <v>0.58571428571428563</v>
      </c>
      <c r="AJ134" s="11">
        <f>SUM(D134:AE134)</f>
        <v>3</v>
      </c>
      <c r="AK134" s="10">
        <f>MAX(AJ134-AL134-AM134,0)*-1</f>
        <v>0</v>
      </c>
      <c r="AL134" s="10">
        <v>10</v>
      </c>
      <c r="AM134" s="10">
        <v>3</v>
      </c>
      <c r="AN134" s="7">
        <f>AJ134+AK134+AO134</f>
        <v>3</v>
      </c>
      <c r="AO134" s="6"/>
      <c r="AP134" s="3">
        <v>0.5</v>
      </c>
      <c r="AQ134" s="15">
        <f>MIN(AN134,AL134)*AP134</f>
        <v>1.5</v>
      </c>
      <c r="AR134" s="6">
        <v>0</v>
      </c>
      <c r="AS134" s="6">
        <v>0</v>
      </c>
      <c r="AT134" s="6">
        <v>2</v>
      </c>
      <c r="AU134" s="6">
        <v>0</v>
      </c>
      <c r="AV134" s="7"/>
      <c r="AW134" s="7">
        <v>0</v>
      </c>
      <c r="AX134" s="7"/>
      <c r="AY134" s="7">
        <v>-5</v>
      </c>
      <c r="AZ134" s="6"/>
      <c r="BA134" s="6">
        <v>0</v>
      </c>
      <c r="BB134" s="6"/>
      <c r="BC134" s="6">
        <v>-5</v>
      </c>
      <c r="BD134" s="7"/>
      <c r="BE134" s="7">
        <f>IF(DO134&gt;=70, 5, 0)</f>
        <v>0</v>
      </c>
      <c r="BF134" s="7"/>
      <c r="BG134" s="7"/>
      <c r="BH134" s="7">
        <v>-5</v>
      </c>
      <c r="BI134" s="6"/>
      <c r="BJ134" s="6">
        <f>IF(EB134&gt;=70, 6, 0)</f>
        <v>0</v>
      </c>
      <c r="BK134" s="6">
        <v>0</v>
      </c>
      <c r="BL134" s="7">
        <v>0</v>
      </c>
      <c r="BM134" s="7">
        <v>-5</v>
      </c>
      <c r="BN134" s="7">
        <v>-5</v>
      </c>
      <c r="BO134" s="6"/>
      <c r="BP134" s="6">
        <f>IF(EE134&gt;=70, 6, 0)</f>
        <v>0</v>
      </c>
      <c r="BQ134" s="6">
        <v>0</v>
      </c>
      <c r="BR134" s="7"/>
      <c r="BS134" s="7">
        <v>0</v>
      </c>
      <c r="BT134" s="7">
        <v>0</v>
      </c>
      <c r="BU134" s="6">
        <v>5</v>
      </c>
      <c r="BV134" s="6">
        <v>0</v>
      </c>
      <c r="BW134" s="6">
        <f>IF(DR134&gt;=70, 5, 0)</f>
        <v>0</v>
      </c>
      <c r="BX134" s="6">
        <v>0</v>
      </c>
      <c r="BY134" s="6"/>
      <c r="BZ134" s="6">
        <v>0</v>
      </c>
      <c r="CA134" s="7">
        <v>0</v>
      </c>
      <c r="CB134" s="7">
        <v>0</v>
      </c>
      <c r="CC134" s="7">
        <v>0</v>
      </c>
      <c r="CD134" s="6">
        <v>-5</v>
      </c>
      <c r="CE134" s="6">
        <f>IF(DU134&gt;=70, 5, 0)</f>
        <v>0</v>
      </c>
      <c r="CF134" s="6">
        <v>0</v>
      </c>
      <c r="CG134" s="6">
        <v>-5</v>
      </c>
      <c r="CH134" s="6"/>
      <c r="CI134" s="6">
        <v>-5</v>
      </c>
      <c r="CJ134" s="7"/>
      <c r="CK134" s="7"/>
      <c r="CL134" s="7"/>
      <c r="CM134" s="6"/>
      <c r="CN134" s="6">
        <f>IF(DX134&gt;=70, 5, 0)</f>
        <v>0</v>
      </c>
      <c r="CO134" s="6"/>
      <c r="CP134" s="6"/>
      <c r="CQ134" s="6"/>
      <c r="CR134" s="7"/>
      <c r="CS134" s="7">
        <f>IF(EH134&gt;=70, 6, 0)</f>
        <v>0</v>
      </c>
      <c r="CT134" s="7"/>
      <c r="CU134" s="6"/>
      <c r="CV134" s="7"/>
      <c r="CW134" s="6">
        <v>5</v>
      </c>
      <c r="CX134" s="10">
        <f>SUM(AR134:CW134)</f>
        <v>-28</v>
      </c>
      <c r="CY134" s="10">
        <v>50</v>
      </c>
      <c r="CZ134" s="17">
        <f>CX134+CY134</f>
        <v>22</v>
      </c>
      <c r="DA134" s="1">
        <v>77.14</v>
      </c>
      <c r="DB134" s="18">
        <v>75</v>
      </c>
      <c r="DC134" s="18">
        <v>50</v>
      </c>
      <c r="DD134" s="30">
        <f>AVERAGE(DB134:DC134)</f>
        <v>62.5</v>
      </c>
      <c r="DE134" s="1">
        <v>0</v>
      </c>
      <c r="DF134" s="30">
        <v>50</v>
      </c>
      <c r="DG134" s="1">
        <v>0</v>
      </c>
      <c r="DH134" s="30">
        <v>0</v>
      </c>
      <c r="DI134" s="18">
        <v>0</v>
      </c>
      <c r="DJ134" s="18">
        <v>0</v>
      </c>
      <c r="DK134" s="1"/>
      <c r="DL134" s="15">
        <f>AVERAGE(DA134,DD134:DH134,DK134)</f>
        <v>31.606666666666666</v>
      </c>
      <c r="DM134" s="1">
        <v>13.33</v>
      </c>
      <c r="DN134" s="1">
        <v>40</v>
      </c>
      <c r="DO134" s="1">
        <f>MAX(DM134:DN134)</f>
        <v>40</v>
      </c>
      <c r="DP134" s="30">
        <v>0</v>
      </c>
      <c r="DQ134" s="30">
        <v>0</v>
      </c>
      <c r="DR134" s="30">
        <f>MAX(DP134:DQ134)</f>
        <v>0</v>
      </c>
      <c r="DS134" s="1">
        <v>0</v>
      </c>
      <c r="DT134" s="1">
        <v>0</v>
      </c>
      <c r="DU134" s="1">
        <f>MAX(DS134:DT134)</f>
        <v>0</v>
      </c>
      <c r="DV134" s="30">
        <v>0</v>
      </c>
      <c r="DW134" s="30">
        <v>0</v>
      </c>
      <c r="DX134" s="30"/>
      <c r="DY134" s="15">
        <f>AVERAGE(DO134,DR134,DU134,DX134)</f>
        <v>13.333333333333334</v>
      </c>
      <c r="DZ134" s="1">
        <v>0</v>
      </c>
      <c r="EA134" s="1">
        <v>0</v>
      </c>
      <c r="EB134" s="1">
        <f>MIN(MAX(DZ134:EA134)+0.2*EH134, 100)</f>
        <v>0</v>
      </c>
      <c r="EC134" s="30">
        <v>0</v>
      </c>
      <c r="ED134" s="30">
        <v>0</v>
      </c>
      <c r="EE134" s="30">
        <f>MIN(MAX(EC134:ED134)+0.15*EH134, 100)</f>
        <v>0</v>
      </c>
      <c r="EF134" s="1">
        <v>0</v>
      </c>
      <c r="EG134" s="1">
        <v>0</v>
      </c>
      <c r="EH134" s="1">
        <f>MAX(EF134:EG134)</f>
        <v>0</v>
      </c>
      <c r="EI134" s="15">
        <f>AVERAGE(EB134,EE134,EH134)</f>
        <v>0</v>
      </c>
      <c r="EJ134" s="3">
        <v>0.25</v>
      </c>
      <c r="EK134" s="3">
        <v>0.2</v>
      </c>
      <c r="EL134" s="3">
        <v>0.25</v>
      </c>
      <c r="EM134" s="3">
        <v>0.3</v>
      </c>
      <c r="EN134" s="25">
        <f>MIN(IF(C134="Yes",AQ134+CZ134,0),100)</f>
        <v>23.5</v>
      </c>
      <c r="EO134" s="25">
        <f>IF(ES134&lt;0,EN134+ES134*-4,EN134)</f>
        <v>23.5</v>
      </c>
      <c r="EP134" s="25">
        <f>MIN(IF(C134="Yes",AQ134+DL134,0), 100)</f>
        <v>33.106666666666669</v>
      </c>
      <c r="EQ134" s="25">
        <f>MIN(IF(C134="Yes",AQ134+DY134,0),100)</f>
        <v>14.833333333333334</v>
      </c>
      <c r="ER134" s="25">
        <f>MIN(IF(C134="Yes",AQ134+EI134,0), 100)</f>
        <v>1.5</v>
      </c>
      <c r="ES134" s="26">
        <f>EJ134*EN134+EK134*EP134+EL134*EQ134+EM134*ER134</f>
        <v>16.654666666666667</v>
      </c>
      <c r="ET134" s="26">
        <f>EJ134*EO134+EK134*EP134+EL134*EQ134+EM134*ER134</f>
        <v>16.654666666666667</v>
      </c>
    </row>
    <row r="135" spans="1:150" customFormat="1" x14ac:dyDescent="0.3">
      <c r="A135">
        <v>1402019064</v>
      </c>
      <c r="B135" t="s">
        <v>105</v>
      </c>
      <c r="C135" s="2" t="s">
        <v>108</v>
      </c>
      <c r="D135" s="6"/>
      <c r="E135" s="6"/>
      <c r="F135" s="7"/>
      <c r="G135" s="7"/>
      <c r="H135" s="6">
        <v>0</v>
      </c>
      <c r="I135" s="6"/>
      <c r="J135" s="7"/>
      <c r="K135" s="7"/>
      <c r="L135" s="6"/>
      <c r="M135" s="8"/>
      <c r="N135" s="7"/>
      <c r="O135" s="7"/>
      <c r="P135" s="6"/>
      <c r="Q135" s="8"/>
      <c r="R135" s="7">
        <v>1</v>
      </c>
      <c r="S135" s="7"/>
      <c r="T135" s="6"/>
      <c r="U135" s="16"/>
      <c r="V135" s="7"/>
      <c r="W135" s="7"/>
      <c r="X135" s="6"/>
      <c r="Y135" s="6"/>
      <c r="Z135" s="7"/>
      <c r="AA135" s="7"/>
      <c r="AB135" s="6"/>
      <c r="AC135" s="6"/>
      <c r="AD135" s="7"/>
      <c r="AE135" s="8"/>
      <c r="AF135" s="10">
        <v>14</v>
      </c>
      <c r="AG135" s="10">
        <v>10</v>
      </c>
      <c r="AH135" s="10">
        <f>COUNT(D135:AE135)</f>
        <v>2</v>
      </c>
      <c r="AI135" s="22">
        <f>IF(C135="Yes",(AF135-AH135+(CZ135-50)/AG135)/AF135,0)</f>
        <v>0.75</v>
      </c>
      <c r="AJ135" s="11">
        <f>SUM(D135:AE135)</f>
        <v>1</v>
      </c>
      <c r="AK135" s="10">
        <f>MAX(AJ135-AL135-AM135,0)*-1</f>
        <v>0</v>
      </c>
      <c r="AL135" s="10">
        <v>10</v>
      </c>
      <c r="AM135" s="10">
        <v>3</v>
      </c>
      <c r="AN135" s="7">
        <f>AJ135+AK135+AO135</f>
        <v>1</v>
      </c>
      <c r="AO135" s="6"/>
      <c r="AP135" s="3">
        <v>0.5</v>
      </c>
      <c r="AQ135" s="15">
        <f>MIN(AN135,AL135)*AP135</f>
        <v>0.5</v>
      </c>
      <c r="AR135" s="6">
        <v>0</v>
      </c>
      <c r="AS135" s="6">
        <v>0</v>
      </c>
      <c r="AT135" s="6">
        <v>4</v>
      </c>
      <c r="AU135" s="6">
        <v>0</v>
      </c>
      <c r="AV135" s="7"/>
      <c r="AW135" s="7">
        <v>0</v>
      </c>
      <c r="AX135" s="7"/>
      <c r="AY135" s="7">
        <v>-5</v>
      </c>
      <c r="AZ135" s="6"/>
      <c r="BA135" s="6">
        <v>0</v>
      </c>
      <c r="BB135" s="6"/>
      <c r="BC135" s="6">
        <v>-5</v>
      </c>
      <c r="BD135" s="7"/>
      <c r="BE135" s="7">
        <f>IF(DO135&gt;=70, 5, 0)</f>
        <v>0</v>
      </c>
      <c r="BF135" s="7"/>
      <c r="BG135" s="7"/>
      <c r="BH135" s="7">
        <v>0</v>
      </c>
      <c r="BI135" s="6"/>
      <c r="BJ135" s="6">
        <f>IF(EB135&gt;=70, 6, 0)</f>
        <v>0</v>
      </c>
      <c r="BK135" s="6">
        <v>0</v>
      </c>
      <c r="BL135" s="7">
        <v>0</v>
      </c>
      <c r="BM135" s="7">
        <v>0</v>
      </c>
      <c r="BN135" s="7">
        <v>-5</v>
      </c>
      <c r="BO135" s="6"/>
      <c r="BP135" s="6">
        <f>IF(EE135&gt;=70, 6, 0)</f>
        <v>0</v>
      </c>
      <c r="BQ135" s="6">
        <v>0</v>
      </c>
      <c r="BR135" s="7"/>
      <c r="BS135" s="7">
        <v>0</v>
      </c>
      <c r="BT135" s="7">
        <v>-5</v>
      </c>
      <c r="BU135" s="6">
        <v>5</v>
      </c>
      <c r="BV135" s="6">
        <v>0</v>
      </c>
      <c r="BW135" s="6">
        <f>IF(DR135&gt;=70, 5, 0)</f>
        <v>0</v>
      </c>
      <c r="BX135" s="6">
        <v>0</v>
      </c>
      <c r="BY135" s="6"/>
      <c r="BZ135" s="6">
        <v>-5</v>
      </c>
      <c r="CA135" s="7">
        <v>0</v>
      </c>
      <c r="CB135" s="7">
        <v>0</v>
      </c>
      <c r="CC135" s="7">
        <v>-5</v>
      </c>
      <c r="CD135" s="6">
        <v>0</v>
      </c>
      <c r="CE135" s="6">
        <f>IF(DU135&gt;=70, 5, 0)</f>
        <v>0</v>
      </c>
      <c r="CF135" s="6">
        <v>6</v>
      </c>
      <c r="CG135" s="6">
        <v>0</v>
      </c>
      <c r="CH135" s="6"/>
      <c r="CI135" s="6">
        <v>0</v>
      </c>
      <c r="CJ135" s="7"/>
      <c r="CK135" s="7"/>
      <c r="CL135" s="7"/>
      <c r="CM135" s="6"/>
      <c r="CN135" s="6">
        <f>IF(DX135&gt;=70, 5, 0)</f>
        <v>0</v>
      </c>
      <c r="CO135" s="6"/>
      <c r="CP135" s="6"/>
      <c r="CQ135" s="6"/>
      <c r="CR135" s="7"/>
      <c r="CS135" s="7">
        <f>IF(EH135&gt;=70, 6, 0)</f>
        <v>0</v>
      </c>
      <c r="CT135" s="7"/>
      <c r="CU135" s="6"/>
      <c r="CV135" s="7"/>
      <c r="CW135" s="6"/>
      <c r="CX135" s="10">
        <f>SUM(AR135:CW135)</f>
        <v>-15</v>
      </c>
      <c r="CY135" s="10">
        <v>50</v>
      </c>
      <c r="CZ135" s="17">
        <f>CX135+CY135</f>
        <v>35</v>
      </c>
      <c r="DA135" s="1">
        <v>22.86</v>
      </c>
      <c r="DB135" s="18">
        <v>0</v>
      </c>
      <c r="DC135" s="18">
        <v>0</v>
      </c>
      <c r="DD135" s="30">
        <f>AVERAGE(DB135:DC135)</f>
        <v>0</v>
      </c>
      <c r="DE135" s="1">
        <v>0</v>
      </c>
      <c r="DF135" s="30">
        <v>40</v>
      </c>
      <c r="DG135" s="1">
        <v>0</v>
      </c>
      <c r="DH135" s="30">
        <v>0</v>
      </c>
      <c r="DI135" s="18">
        <v>0</v>
      </c>
      <c r="DJ135" s="18">
        <v>0</v>
      </c>
      <c r="DK135" s="1"/>
      <c r="DL135" s="15">
        <f>AVERAGE(DA135,DD135:DH135,DK135)</f>
        <v>10.476666666666667</v>
      </c>
      <c r="DM135" s="1">
        <v>20</v>
      </c>
      <c r="DN135" s="1">
        <v>46.67</v>
      </c>
      <c r="DO135" s="1">
        <f>MAX(DM135:DN135)</f>
        <v>46.67</v>
      </c>
      <c r="DP135" s="30">
        <v>0</v>
      </c>
      <c r="DQ135" s="30">
        <v>0</v>
      </c>
      <c r="DR135" s="30">
        <f>MAX(DP135:DQ135)</f>
        <v>0</v>
      </c>
      <c r="DS135" s="1">
        <v>0</v>
      </c>
      <c r="DT135" s="1">
        <v>0</v>
      </c>
      <c r="DU135" s="1">
        <f>MAX(DS135:DT135)</f>
        <v>0</v>
      </c>
      <c r="DV135" s="30">
        <v>0</v>
      </c>
      <c r="DW135" s="30">
        <v>0</v>
      </c>
      <c r="DX135" s="30"/>
      <c r="DY135" s="15">
        <f>AVERAGE(DO135,DR135,DU135,DX135)</f>
        <v>15.556666666666667</v>
      </c>
      <c r="DZ135" s="1">
        <v>0</v>
      </c>
      <c r="EA135" s="1">
        <v>0</v>
      </c>
      <c r="EB135" s="1">
        <f>MIN(MAX(DZ135:EA135)+0.2*EH135, 100)</f>
        <v>0</v>
      </c>
      <c r="EC135" s="30">
        <v>0</v>
      </c>
      <c r="ED135" s="30">
        <v>0</v>
      </c>
      <c r="EE135" s="30">
        <f>MIN(MAX(EC135:ED135)+0.15*EH135, 100)</f>
        <v>0</v>
      </c>
      <c r="EF135" s="1">
        <v>0</v>
      </c>
      <c r="EG135" s="1">
        <v>0</v>
      </c>
      <c r="EH135" s="1">
        <f>MAX(EF135:EG135)</f>
        <v>0</v>
      </c>
      <c r="EI135" s="15">
        <f>AVERAGE(EB135,EE135,EH135)</f>
        <v>0</v>
      </c>
      <c r="EJ135" s="3">
        <v>0.25</v>
      </c>
      <c r="EK135" s="3">
        <v>0.2</v>
      </c>
      <c r="EL135" s="3">
        <v>0.25</v>
      </c>
      <c r="EM135" s="3">
        <v>0.3</v>
      </c>
      <c r="EN135" s="25">
        <f>MIN(IF(C135="Yes",AQ135+CZ135,0),100)</f>
        <v>35.5</v>
      </c>
      <c r="EO135" s="25">
        <f>IF(ES135&lt;0,EN135+ES135*-4,EN135)</f>
        <v>35.5</v>
      </c>
      <c r="EP135" s="25">
        <f>MIN(IF(C135="Yes",AQ135+DL135,0), 100)</f>
        <v>10.976666666666667</v>
      </c>
      <c r="EQ135" s="25">
        <f>MIN(IF(C135="Yes",AQ135+DY135,0),100)</f>
        <v>16.056666666666665</v>
      </c>
      <c r="ER135" s="25">
        <f>MIN(IF(C135="Yes",AQ135+EI135,0), 100)</f>
        <v>0.5</v>
      </c>
      <c r="ES135" s="26">
        <f>EJ135*EN135+EK135*EP135+EL135*EQ135+EM135*ER135</f>
        <v>15.234500000000001</v>
      </c>
      <c r="ET135" s="26">
        <f>EJ135*EO135+EK135*EP135+EL135*EQ135+EM135*ER135</f>
        <v>15.234500000000001</v>
      </c>
    </row>
    <row r="136" spans="1:150" customFormat="1" x14ac:dyDescent="0.3">
      <c r="A136">
        <v>1402019129</v>
      </c>
      <c r="B136" t="s">
        <v>105</v>
      </c>
      <c r="C136" s="2" t="s">
        <v>108</v>
      </c>
      <c r="D136" s="6"/>
      <c r="E136" s="6"/>
      <c r="F136" s="7">
        <v>1</v>
      </c>
      <c r="G136" s="7">
        <v>1</v>
      </c>
      <c r="H136" s="6">
        <v>1</v>
      </c>
      <c r="I136" s="6"/>
      <c r="J136" s="7"/>
      <c r="K136" s="7"/>
      <c r="L136" s="6">
        <v>1</v>
      </c>
      <c r="M136" s="8"/>
      <c r="N136" s="7"/>
      <c r="O136" s="7"/>
      <c r="P136" s="6"/>
      <c r="Q136" s="8"/>
      <c r="R136" s="7"/>
      <c r="S136" s="7">
        <v>1</v>
      </c>
      <c r="T136" s="6"/>
      <c r="U136" s="6"/>
      <c r="V136" s="7"/>
      <c r="W136" s="7"/>
      <c r="X136" s="6"/>
      <c r="Y136" s="6"/>
      <c r="Z136" s="7"/>
      <c r="AA136" s="7"/>
      <c r="AB136" s="6"/>
      <c r="AC136" s="6"/>
      <c r="AD136" s="7"/>
      <c r="AE136" s="8"/>
      <c r="AF136" s="10">
        <v>14</v>
      </c>
      <c r="AG136" s="10">
        <v>10</v>
      </c>
      <c r="AH136" s="10">
        <f>COUNT(D136:AE136)</f>
        <v>5</v>
      </c>
      <c r="AI136" s="22">
        <f>IF(C136="Yes",(AF136-AH136+(CZ136-50)/AG136)/AF136,0)</f>
        <v>0.2857142857142857</v>
      </c>
      <c r="AJ136" s="11">
        <f>SUM(D136:AE136)</f>
        <v>5</v>
      </c>
      <c r="AK136" s="10">
        <f>MAX(AJ136-AL136-AM136,0)*-1</f>
        <v>0</v>
      </c>
      <c r="AL136" s="10">
        <v>10</v>
      </c>
      <c r="AM136" s="10">
        <v>3</v>
      </c>
      <c r="AN136" s="7">
        <f>AJ136+AK136+AO136</f>
        <v>5</v>
      </c>
      <c r="AO136" s="6"/>
      <c r="AP136" s="3">
        <v>0.5</v>
      </c>
      <c r="AQ136" s="15">
        <f>MIN(AN136,AL136)*AP136</f>
        <v>2.5</v>
      </c>
      <c r="AR136" s="6">
        <v>0</v>
      </c>
      <c r="AS136" s="6">
        <v>0</v>
      </c>
      <c r="AT136" s="6">
        <v>0</v>
      </c>
      <c r="AU136" s="6">
        <v>0</v>
      </c>
      <c r="AV136" s="7"/>
      <c r="AW136" s="7">
        <v>0</v>
      </c>
      <c r="AX136" s="7"/>
      <c r="AY136" s="7">
        <v>0</v>
      </c>
      <c r="AZ136" s="6"/>
      <c r="BA136" s="6">
        <v>0</v>
      </c>
      <c r="BB136" s="6"/>
      <c r="BC136" s="6">
        <v>0</v>
      </c>
      <c r="BD136" s="7"/>
      <c r="BE136" s="7">
        <f>IF(DO136&gt;=70, 5, 0)</f>
        <v>0</v>
      </c>
      <c r="BF136" s="7"/>
      <c r="BG136" s="7"/>
      <c r="BH136" s="7">
        <v>0</v>
      </c>
      <c r="BI136" s="6"/>
      <c r="BJ136" s="6">
        <f>IF(EB136&gt;=70, 6, 0)</f>
        <v>0</v>
      </c>
      <c r="BK136" s="6">
        <v>0</v>
      </c>
      <c r="BL136" s="7">
        <v>0</v>
      </c>
      <c r="BM136" s="7">
        <v>-5</v>
      </c>
      <c r="BN136" s="7">
        <v>-5</v>
      </c>
      <c r="BO136" s="6"/>
      <c r="BP136" s="6">
        <f>IF(EE136&gt;=70, 6, 0)</f>
        <v>0</v>
      </c>
      <c r="BQ136" s="6">
        <v>0</v>
      </c>
      <c r="BR136" s="7"/>
      <c r="BS136" s="7">
        <v>0</v>
      </c>
      <c r="BT136" s="7">
        <v>-5</v>
      </c>
      <c r="BU136" s="6"/>
      <c r="BV136" s="6">
        <v>-5</v>
      </c>
      <c r="BW136" s="6">
        <f>IF(DR136&gt;=70, 5, 0)</f>
        <v>0</v>
      </c>
      <c r="BX136" s="6">
        <v>-5</v>
      </c>
      <c r="BY136" s="6"/>
      <c r="BZ136" s="6">
        <v>-5</v>
      </c>
      <c r="CA136" s="7">
        <v>-5</v>
      </c>
      <c r="CB136" s="7">
        <v>-5</v>
      </c>
      <c r="CC136" s="7">
        <v>-5</v>
      </c>
      <c r="CD136" s="6">
        <v>-5</v>
      </c>
      <c r="CE136" s="6">
        <f>IF(DU136&gt;=70, 5, 0)</f>
        <v>0</v>
      </c>
      <c r="CF136" s="6">
        <v>0</v>
      </c>
      <c r="CG136" s="6">
        <v>-5</v>
      </c>
      <c r="CH136" s="6"/>
      <c r="CI136" s="6">
        <v>-5</v>
      </c>
      <c r="CJ136" s="7"/>
      <c r="CK136" s="7"/>
      <c r="CL136" s="7"/>
      <c r="CM136" s="6"/>
      <c r="CN136" s="6">
        <f>IF(DX136&gt;=70, 5, 0)</f>
        <v>0</v>
      </c>
      <c r="CO136" s="6"/>
      <c r="CP136" s="6"/>
      <c r="CQ136" s="6"/>
      <c r="CR136" s="7"/>
      <c r="CS136" s="7">
        <f>IF(EH136&gt;=70, 6, 0)</f>
        <v>0</v>
      </c>
      <c r="CT136" s="7"/>
      <c r="CU136" s="6"/>
      <c r="CV136" s="7"/>
      <c r="CW136" s="6">
        <v>10</v>
      </c>
      <c r="CX136" s="10">
        <f>SUM(AR136:CW136)</f>
        <v>-50</v>
      </c>
      <c r="CY136" s="10">
        <v>50</v>
      </c>
      <c r="CZ136" s="17">
        <f>CX136+CY136</f>
        <v>0</v>
      </c>
      <c r="DA136" s="1">
        <v>77.14</v>
      </c>
      <c r="DB136" s="18">
        <v>0</v>
      </c>
      <c r="DC136" s="18">
        <v>0</v>
      </c>
      <c r="DD136" s="30">
        <f>AVERAGE(DB136:DC136)</f>
        <v>0</v>
      </c>
      <c r="DE136" s="1">
        <v>0</v>
      </c>
      <c r="DF136" s="30">
        <v>0</v>
      </c>
      <c r="DG136" s="1">
        <v>0</v>
      </c>
      <c r="DH136" s="30">
        <v>0</v>
      </c>
      <c r="DI136" s="18">
        <v>0</v>
      </c>
      <c r="DJ136" s="18">
        <v>0</v>
      </c>
      <c r="DK136" s="1"/>
      <c r="DL136" s="15">
        <f>AVERAGE(DA136,DD136:DH136,DK136)</f>
        <v>12.856666666666667</v>
      </c>
      <c r="DM136" s="1">
        <v>26.67</v>
      </c>
      <c r="DN136" s="1">
        <v>0</v>
      </c>
      <c r="DO136" s="1">
        <f>MAX(DM136:DN136)</f>
        <v>26.67</v>
      </c>
      <c r="DP136" s="30">
        <v>0</v>
      </c>
      <c r="DQ136" s="30">
        <v>0</v>
      </c>
      <c r="DR136" s="30">
        <f>MAX(DP136:DQ136)</f>
        <v>0</v>
      </c>
      <c r="DS136" s="1">
        <v>0</v>
      </c>
      <c r="DT136" s="1">
        <v>0</v>
      </c>
      <c r="DU136" s="1">
        <f>MAX(DS136:DT136)</f>
        <v>0</v>
      </c>
      <c r="DV136" s="30">
        <v>0</v>
      </c>
      <c r="DW136" s="30">
        <v>0</v>
      </c>
      <c r="DX136" s="30"/>
      <c r="DY136" s="15">
        <f>AVERAGE(DO136,DR136,DU136,DX136)</f>
        <v>8.89</v>
      </c>
      <c r="DZ136" s="1">
        <v>46.67</v>
      </c>
      <c r="EA136" s="1">
        <v>0</v>
      </c>
      <c r="EB136" s="1">
        <f>MIN(MAX(DZ136:EA136)+0.2*EH136, 100)</f>
        <v>46.67</v>
      </c>
      <c r="EC136" s="30">
        <v>8.33</v>
      </c>
      <c r="ED136" s="30">
        <v>0</v>
      </c>
      <c r="EE136" s="30">
        <f>MIN(MAX(EC136:ED136)+0.15*EH136, 100)</f>
        <v>8.33</v>
      </c>
      <c r="EF136" s="1">
        <v>0</v>
      </c>
      <c r="EG136" s="1">
        <v>0</v>
      </c>
      <c r="EH136" s="1">
        <f>MAX(EF136:EG136)</f>
        <v>0</v>
      </c>
      <c r="EI136" s="15">
        <f>AVERAGE(EB136,EE136,EH136)</f>
        <v>18.333333333333332</v>
      </c>
      <c r="EJ136" s="3">
        <v>0.25</v>
      </c>
      <c r="EK136" s="3">
        <v>0.2</v>
      </c>
      <c r="EL136" s="3">
        <v>0.25</v>
      </c>
      <c r="EM136" s="3">
        <v>0.3</v>
      </c>
      <c r="EN136" s="25">
        <f>MIN(IF(C136="Yes",AQ136+CZ136,0),100)</f>
        <v>2.5</v>
      </c>
      <c r="EO136" s="25">
        <f>IF(ES136&lt;0,EN136+ES136*-4,EN136)</f>
        <v>2.5</v>
      </c>
      <c r="EP136" s="25">
        <f>MIN(IF(C136="Yes",AQ136+DL136,0), 100)</f>
        <v>15.356666666666667</v>
      </c>
      <c r="EQ136" s="25">
        <f>MIN(IF(C136="Yes",AQ136+DY136,0),100)</f>
        <v>11.39</v>
      </c>
      <c r="ER136" s="25">
        <f>MIN(IF(C136="Yes",AQ136+EI136,0), 100)</f>
        <v>20.833333333333332</v>
      </c>
      <c r="ES136" s="26">
        <f>EJ136*EN136+EK136*EP136+EL136*EQ136+EM136*ER136</f>
        <v>12.793833333333332</v>
      </c>
      <c r="ET136" s="26">
        <f>EJ136*EO136+EK136*EP136+EL136*EQ136+EM136*ER136</f>
        <v>12.793833333333332</v>
      </c>
    </row>
    <row r="137" spans="1:150" customFormat="1" x14ac:dyDescent="0.3">
      <c r="A137">
        <v>1402019048</v>
      </c>
      <c r="B137" t="s">
        <v>107</v>
      </c>
      <c r="C137" s="2" t="s">
        <v>108</v>
      </c>
      <c r="D137" s="6"/>
      <c r="E137" s="6"/>
      <c r="F137" s="7"/>
      <c r="G137" s="7"/>
      <c r="H137" s="6">
        <v>0</v>
      </c>
      <c r="I137" s="6"/>
      <c r="J137" s="7"/>
      <c r="K137" s="7">
        <v>1</v>
      </c>
      <c r="L137" s="6"/>
      <c r="M137" s="8"/>
      <c r="N137" s="7"/>
      <c r="O137" s="7"/>
      <c r="P137" s="6"/>
      <c r="Q137" s="8"/>
      <c r="R137" s="7"/>
      <c r="S137" s="7"/>
      <c r="T137" s="6"/>
      <c r="U137" s="16"/>
      <c r="V137" s="7"/>
      <c r="W137" s="7"/>
      <c r="X137" s="6"/>
      <c r="Y137" s="6"/>
      <c r="Z137" s="7"/>
      <c r="AA137" s="7"/>
      <c r="AB137" s="6"/>
      <c r="AC137" s="6"/>
      <c r="AD137" s="7"/>
      <c r="AE137" s="8"/>
      <c r="AF137" s="10">
        <v>14</v>
      </c>
      <c r="AG137" s="10">
        <v>10</v>
      </c>
      <c r="AH137" s="10">
        <f>COUNT(D137:AE137)</f>
        <v>2</v>
      </c>
      <c r="AI137" s="22">
        <f>IF(C137="Yes",(AF137-AH137+(CZ137-50)/AG137)/AF137,0)</f>
        <v>0.56428571428571428</v>
      </c>
      <c r="AJ137" s="11">
        <f>SUM(D137:AE137)</f>
        <v>1</v>
      </c>
      <c r="AK137" s="10">
        <f>MAX(AJ137-AL137-AM137,0)*-1</f>
        <v>0</v>
      </c>
      <c r="AL137" s="10">
        <v>10</v>
      </c>
      <c r="AM137" s="10">
        <v>3</v>
      </c>
      <c r="AN137" s="7">
        <f>AJ137+AK137+AO137</f>
        <v>1</v>
      </c>
      <c r="AO137" s="6"/>
      <c r="AP137" s="3">
        <v>0.5</v>
      </c>
      <c r="AQ137" s="15">
        <f>MIN(AN137,AL137)*AP137</f>
        <v>0.5</v>
      </c>
      <c r="AR137" s="6">
        <v>0</v>
      </c>
      <c r="AS137" s="6">
        <v>0</v>
      </c>
      <c r="AT137" s="6">
        <v>3</v>
      </c>
      <c r="AU137" s="6">
        <v>0</v>
      </c>
      <c r="AV137" s="7"/>
      <c r="AW137" s="7">
        <v>0</v>
      </c>
      <c r="AX137" s="7"/>
      <c r="AY137" s="7">
        <v>0</v>
      </c>
      <c r="AZ137" s="6"/>
      <c r="BA137" s="6">
        <v>0</v>
      </c>
      <c r="BB137" s="6"/>
      <c r="BC137" s="6">
        <v>0</v>
      </c>
      <c r="BD137" s="7"/>
      <c r="BE137" s="7">
        <f>IF(DO137&gt;=70, 5, 0)</f>
        <v>0</v>
      </c>
      <c r="BF137" s="7"/>
      <c r="BG137" s="7"/>
      <c r="BH137" s="7">
        <v>0</v>
      </c>
      <c r="BI137" s="6"/>
      <c r="BJ137" s="6">
        <f>IF(EB137&gt;=70, 6, 0)</f>
        <v>0</v>
      </c>
      <c r="BK137" s="6">
        <v>-5</v>
      </c>
      <c r="BL137" s="7">
        <v>-5</v>
      </c>
      <c r="BM137" s="7">
        <v>-5</v>
      </c>
      <c r="BN137" s="7">
        <v>-5</v>
      </c>
      <c r="BO137" s="6"/>
      <c r="BP137" s="6">
        <f>IF(EE137&gt;=70, 6, 0)</f>
        <v>0</v>
      </c>
      <c r="BQ137" s="6">
        <v>0</v>
      </c>
      <c r="BR137" s="7"/>
      <c r="BS137" s="7">
        <v>0</v>
      </c>
      <c r="BT137" s="7">
        <v>0</v>
      </c>
      <c r="BU137" s="6">
        <v>5</v>
      </c>
      <c r="BV137" s="6">
        <v>0</v>
      </c>
      <c r="BW137" s="6">
        <f>IF(DR137&gt;=70, 5, 0)</f>
        <v>0</v>
      </c>
      <c r="BX137" s="6">
        <v>0</v>
      </c>
      <c r="BY137" s="6"/>
      <c r="BZ137" s="6">
        <v>-5</v>
      </c>
      <c r="CA137" s="7">
        <v>-5</v>
      </c>
      <c r="CB137" s="7">
        <v>-5</v>
      </c>
      <c r="CC137" s="7">
        <v>-5</v>
      </c>
      <c r="CD137" s="6">
        <v>-5</v>
      </c>
      <c r="CE137" s="6">
        <f>IF(DU137&gt;=70, 5, 0)</f>
        <v>0</v>
      </c>
      <c r="CF137" s="6">
        <v>6</v>
      </c>
      <c r="CG137" s="6">
        <v>-5</v>
      </c>
      <c r="CH137" s="6"/>
      <c r="CI137" s="6">
        <v>-5</v>
      </c>
      <c r="CJ137" s="7"/>
      <c r="CK137" s="7"/>
      <c r="CL137" s="7"/>
      <c r="CM137" s="6"/>
      <c r="CN137" s="6">
        <f>IF(DX137&gt;=70, 5, 0)</f>
        <v>0</v>
      </c>
      <c r="CO137" s="6"/>
      <c r="CP137" s="6"/>
      <c r="CQ137" s="6"/>
      <c r="CR137" s="7"/>
      <c r="CS137" s="7">
        <f>IF(EH137&gt;=70, 6, 0)</f>
        <v>0</v>
      </c>
      <c r="CT137" s="7"/>
      <c r="CU137" s="6"/>
      <c r="CV137" s="7"/>
      <c r="CW137" s="6"/>
      <c r="CX137" s="10">
        <f>SUM(AR137:CW137)</f>
        <v>-41</v>
      </c>
      <c r="CY137" s="10">
        <v>50</v>
      </c>
      <c r="CZ137" s="17">
        <f>CX137+CY137</f>
        <v>9</v>
      </c>
      <c r="DA137" s="1">
        <v>45.71</v>
      </c>
      <c r="DB137" s="18">
        <v>50</v>
      </c>
      <c r="DC137" s="18">
        <v>50</v>
      </c>
      <c r="DD137" s="30">
        <f>AVERAGE(DB137:DC137)</f>
        <v>50</v>
      </c>
      <c r="DE137" s="1">
        <v>0</v>
      </c>
      <c r="DF137" s="30">
        <v>0</v>
      </c>
      <c r="DG137" s="1">
        <v>0</v>
      </c>
      <c r="DH137" s="30">
        <v>0</v>
      </c>
      <c r="DI137" s="18">
        <v>0</v>
      </c>
      <c r="DJ137" s="18">
        <v>0</v>
      </c>
      <c r="DK137" s="1"/>
      <c r="DL137" s="15">
        <f>AVERAGE(DA137,DD137:DH137,DK137)</f>
        <v>15.951666666666668</v>
      </c>
      <c r="DM137" s="1">
        <v>40</v>
      </c>
      <c r="DN137" s="1">
        <v>40</v>
      </c>
      <c r="DO137" s="1">
        <f>MAX(DM137:DN137)</f>
        <v>40</v>
      </c>
      <c r="DP137" s="30">
        <v>11.11</v>
      </c>
      <c r="DQ137" s="30">
        <v>0</v>
      </c>
      <c r="DR137" s="30">
        <f>MAX(DP137:DQ137)</f>
        <v>11.11</v>
      </c>
      <c r="DS137" s="1">
        <v>11.11</v>
      </c>
      <c r="DT137" s="1">
        <v>0</v>
      </c>
      <c r="DU137" s="1">
        <f>MAX(DS137:DT137)</f>
        <v>11.11</v>
      </c>
      <c r="DV137" s="30">
        <v>0</v>
      </c>
      <c r="DW137" s="30">
        <v>0</v>
      </c>
      <c r="DX137" s="30"/>
      <c r="DY137" s="15">
        <f>AVERAGE(DO137,DR137,DU137,DX137)</f>
        <v>20.74</v>
      </c>
      <c r="DZ137" s="1">
        <v>0</v>
      </c>
      <c r="EA137" s="1">
        <v>0</v>
      </c>
      <c r="EB137" s="1">
        <f>MIN(MAX(DZ137:EA137)+0.2*EH137, 100)</f>
        <v>0</v>
      </c>
      <c r="EC137" s="30">
        <v>10.42</v>
      </c>
      <c r="ED137" s="30">
        <v>0</v>
      </c>
      <c r="EE137" s="30">
        <f>MIN(MAX(EC137:ED137)+0.15*EH137, 100)</f>
        <v>10.42</v>
      </c>
      <c r="EF137" s="1">
        <v>0</v>
      </c>
      <c r="EG137" s="1">
        <v>0</v>
      </c>
      <c r="EH137" s="1">
        <f>MAX(EF137:EG137)</f>
        <v>0</v>
      </c>
      <c r="EI137" s="15">
        <f>AVERAGE(EB137,EE137,EH137)</f>
        <v>3.4733333333333332</v>
      </c>
      <c r="EJ137" s="3">
        <v>0.25</v>
      </c>
      <c r="EK137" s="3">
        <v>0.2</v>
      </c>
      <c r="EL137" s="3">
        <v>0.25</v>
      </c>
      <c r="EM137" s="3">
        <v>0.3</v>
      </c>
      <c r="EN137" s="25">
        <f>MIN(IF(C137="Yes",AQ137+CZ137,0),100)</f>
        <v>9.5</v>
      </c>
      <c r="EO137" s="25">
        <f>IF(ES137&lt;0,EN137+ES137*-4,EN137)</f>
        <v>9.5</v>
      </c>
      <c r="EP137" s="25">
        <f>MIN(IF(C137="Yes",AQ137+DL137,0), 100)</f>
        <v>16.451666666666668</v>
      </c>
      <c r="EQ137" s="25">
        <f>MIN(IF(C137="Yes",AQ137+DY137,0),100)</f>
        <v>21.24</v>
      </c>
      <c r="ER137" s="25">
        <f>MIN(IF(C137="Yes",AQ137+EI137,0), 100)</f>
        <v>3.9733333333333332</v>
      </c>
      <c r="ES137" s="26">
        <f>EJ137*EN137+EK137*EP137+EL137*EQ137+EM137*ER137</f>
        <v>12.167333333333334</v>
      </c>
      <c r="ET137" s="26">
        <f>EJ137*EO137+EK137*EP137+EL137*EQ137+EM137*ER137</f>
        <v>12.167333333333334</v>
      </c>
    </row>
    <row r="138" spans="1:150" customFormat="1" x14ac:dyDescent="0.3">
      <c r="A138">
        <v>1402019027</v>
      </c>
      <c r="B138" t="s">
        <v>106</v>
      </c>
      <c r="C138" s="2" t="s">
        <v>108</v>
      </c>
      <c r="D138" s="6"/>
      <c r="E138" s="6"/>
      <c r="F138" s="7"/>
      <c r="G138" s="7"/>
      <c r="H138" s="6">
        <v>0</v>
      </c>
      <c r="I138" s="6"/>
      <c r="J138" s="7"/>
      <c r="K138" s="7"/>
      <c r="L138" s="6"/>
      <c r="M138" s="8"/>
      <c r="N138" s="7"/>
      <c r="O138" s="7"/>
      <c r="P138" s="6"/>
      <c r="Q138" s="8"/>
      <c r="R138" s="7">
        <v>1</v>
      </c>
      <c r="S138" s="7"/>
      <c r="T138" s="6">
        <v>1</v>
      </c>
      <c r="U138" s="16"/>
      <c r="V138" s="7"/>
      <c r="W138" s="7"/>
      <c r="X138" s="6"/>
      <c r="Y138" s="6"/>
      <c r="Z138" s="7"/>
      <c r="AA138" s="7"/>
      <c r="AB138" s="6"/>
      <c r="AC138" s="6"/>
      <c r="AD138" s="7"/>
      <c r="AE138" s="8"/>
      <c r="AF138" s="10">
        <v>14</v>
      </c>
      <c r="AG138" s="10">
        <v>10</v>
      </c>
      <c r="AH138" s="10">
        <f>COUNT(D138:AE138)</f>
        <v>3</v>
      </c>
      <c r="AI138" s="22">
        <f>IF(C138="Yes",(AF138-AH138+(CZ138-50)/AG138)/AF138,0)</f>
        <v>0.36428571428571427</v>
      </c>
      <c r="AJ138" s="11">
        <f>SUM(D138:AE138)</f>
        <v>2</v>
      </c>
      <c r="AK138" s="10">
        <f>MAX(AJ138-AL138-AM138,0)*-1</f>
        <v>0</v>
      </c>
      <c r="AL138" s="10">
        <v>10</v>
      </c>
      <c r="AM138" s="10">
        <v>3</v>
      </c>
      <c r="AN138" s="7">
        <f>AJ138+AK138+AO138</f>
        <v>2</v>
      </c>
      <c r="AO138" s="6"/>
      <c r="AP138" s="3">
        <v>0.5</v>
      </c>
      <c r="AQ138" s="15">
        <f>MIN(AN138,AL138)*AP138</f>
        <v>1</v>
      </c>
      <c r="AR138" s="6">
        <v>0</v>
      </c>
      <c r="AS138" s="6">
        <v>0</v>
      </c>
      <c r="AT138" s="6">
        <v>1</v>
      </c>
      <c r="AU138" s="6">
        <v>0</v>
      </c>
      <c r="AV138" s="7"/>
      <c r="AW138" s="7">
        <v>0</v>
      </c>
      <c r="AX138" s="7"/>
      <c r="AY138" s="7">
        <v>-5</v>
      </c>
      <c r="AZ138" s="6"/>
      <c r="BA138" s="6">
        <v>0</v>
      </c>
      <c r="BB138" s="6"/>
      <c r="BC138" s="6">
        <v>0</v>
      </c>
      <c r="BD138" s="7"/>
      <c r="BE138" s="7">
        <f>IF(DO138&gt;=70, 5, 0)</f>
        <v>0</v>
      </c>
      <c r="BF138" s="7"/>
      <c r="BG138" s="7"/>
      <c r="BH138" s="7">
        <v>0</v>
      </c>
      <c r="BI138" s="6"/>
      <c r="BJ138" s="6">
        <f>IF(EB138&gt;=70, 6, 0)</f>
        <v>0</v>
      </c>
      <c r="BK138" s="6">
        <v>-5</v>
      </c>
      <c r="BL138" s="7">
        <v>-5</v>
      </c>
      <c r="BM138" s="7">
        <v>-5</v>
      </c>
      <c r="BN138" s="7">
        <v>-5</v>
      </c>
      <c r="BO138" s="6"/>
      <c r="BP138" s="6">
        <f>IF(EE138&gt;=70, 6, 0)</f>
        <v>0</v>
      </c>
      <c r="BQ138" s="6">
        <v>-5</v>
      </c>
      <c r="BR138" s="7"/>
      <c r="BS138" s="7">
        <v>-5</v>
      </c>
      <c r="BT138" s="7">
        <v>-5</v>
      </c>
      <c r="BU138" s="6">
        <v>5</v>
      </c>
      <c r="BV138" s="6">
        <v>0</v>
      </c>
      <c r="BW138" s="6">
        <f>IF(DR138&gt;=70, 5, 0)</f>
        <v>0</v>
      </c>
      <c r="BX138" s="6">
        <v>-5</v>
      </c>
      <c r="BY138" s="6"/>
      <c r="BZ138" s="6">
        <v>-5</v>
      </c>
      <c r="CA138" s="7">
        <v>-5</v>
      </c>
      <c r="CB138" s="7">
        <v>-5</v>
      </c>
      <c r="CC138" s="7">
        <v>-5</v>
      </c>
      <c r="CD138" s="6">
        <v>-5</v>
      </c>
      <c r="CE138" s="6">
        <f>IF(DU138&gt;=70, 5, 0)</f>
        <v>0</v>
      </c>
      <c r="CF138" s="6">
        <v>0</v>
      </c>
      <c r="CG138" s="6">
        <v>-5</v>
      </c>
      <c r="CH138" s="6"/>
      <c r="CI138" s="6">
        <v>-5</v>
      </c>
      <c r="CJ138" s="7"/>
      <c r="CK138" s="7"/>
      <c r="CL138" s="7"/>
      <c r="CM138" s="6"/>
      <c r="CN138" s="6">
        <f>IF(DX138&gt;=70, 5, 0)</f>
        <v>0</v>
      </c>
      <c r="CO138" s="6"/>
      <c r="CP138" s="6"/>
      <c r="CQ138" s="6"/>
      <c r="CR138" s="7"/>
      <c r="CS138" s="7">
        <f>IF(EH138&gt;=70, 6, 0)</f>
        <v>0</v>
      </c>
      <c r="CT138" s="7"/>
      <c r="CU138" s="6"/>
      <c r="CV138" s="7"/>
      <c r="CW138" s="6">
        <v>15</v>
      </c>
      <c r="CX138" s="10">
        <f>SUM(AR138:CW138)</f>
        <v>-59</v>
      </c>
      <c r="CY138" s="10">
        <v>50</v>
      </c>
      <c r="CZ138" s="17">
        <f>CX138+CY138</f>
        <v>-9</v>
      </c>
      <c r="DA138" s="1">
        <v>71.430000000000007</v>
      </c>
      <c r="DB138" s="18">
        <v>0</v>
      </c>
      <c r="DC138" s="18">
        <v>0</v>
      </c>
      <c r="DD138" s="30">
        <f>AVERAGE(DB138:DC138)</f>
        <v>0</v>
      </c>
      <c r="DE138" s="1">
        <v>0</v>
      </c>
      <c r="DF138" s="30">
        <v>85</v>
      </c>
      <c r="DG138" s="1">
        <v>0</v>
      </c>
      <c r="DH138" s="30">
        <v>0</v>
      </c>
      <c r="DI138" s="18">
        <v>0</v>
      </c>
      <c r="DJ138" s="18">
        <v>0</v>
      </c>
      <c r="DK138" s="1"/>
      <c r="DL138" s="15">
        <f>AVERAGE(DA138,DD138:DH138,DK138)</f>
        <v>26.071666666666669</v>
      </c>
      <c r="DM138" s="1">
        <v>60</v>
      </c>
      <c r="DN138" s="1">
        <v>0</v>
      </c>
      <c r="DO138" s="1">
        <f>MAX(DM138:DN138)</f>
        <v>60</v>
      </c>
      <c r="DP138" s="30">
        <v>0</v>
      </c>
      <c r="DQ138" s="30">
        <v>0</v>
      </c>
      <c r="DR138" s="30">
        <f>MAX(DP138:DQ138)</f>
        <v>0</v>
      </c>
      <c r="DS138" s="1">
        <v>0</v>
      </c>
      <c r="DT138" s="1">
        <v>0</v>
      </c>
      <c r="DU138" s="1">
        <f>MAX(DS138:DT138)</f>
        <v>0</v>
      </c>
      <c r="DV138" s="30">
        <v>0</v>
      </c>
      <c r="DW138" s="30">
        <v>0</v>
      </c>
      <c r="DX138" s="30"/>
      <c r="DY138" s="15">
        <f>AVERAGE(DO138,DR138,DU138,DX138)</f>
        <v>20</v>
      </c>
      <c r="DZ138" s="1">
        <v>13.33</v>
      </c>
      <c r="EA138" s="1">
        <v>0</v>
      </c>
      <c r="EB138" s="1">
        <f>MIN(MAX(DZ138:EA138)+0.2*EH138, 100)</f>
        <v>13.33</v>
      </c>
      <c r="EC138" s="30">
        <v>16.670000000000002</v>
      </c>
      <c r="ED138" s="30">
        <v>0</v>
      </c>
      <c r="EE138" s="30">
        <f>MIN(MAX(EC138:ED138)+0.15*EH138, 100)</f>
        <v>16.670000000000002</v>
      </c>
      <c r="EF138" s="1">
        <v>0</v>
      </c>
      <c r="EG138" s="1">
        <v>0</v>
      </c>
      <c r="EH138" s="1">
        <f>MAX(EF138:EG138)</f>
        <v>0</v>
      </c>
      <c r="EI138" s="15">
        <f>AVERAGE(EB138,EE138,EH138)</f>
        <v>10</v>
      </c>
      <c r="EJ138" s="3">
        <v>0.25</v>
      </c>
      <c r="EK138" s="3">
        <v>0.2</v>
      </c>
      <c r="EL138" s="3">
        <v>0.25</v>
      </c>
      <c r="EM138" s="3">
        <v>0.3</v>
      </c>
      <c r="EN138" s="25">
        <f>MIN(IF(C138="Yes",AQ138+CZ138,0),100)</f>
        <v>-8</v>
      </c>
      <c r="EO138" s="25">
        <f>IF(ES138&lt;0,EN138+ES138*-4,EN138)</f>
        <v>-8</v>
      </c>
      <c r="EP138" s="25">
        <f>MIN(IF(C138="Yes",AQ138+DL138,0), 100)</f>
        <v>27.071666666666669</v>
      </c>
      <c r="EQ138" s="25">
        <f>MIN(IF(C138="Yes",AQ138+DY138,0),100)</f>
        <v>21</v>
      </c>
      <c r="ER138" s="25">
        <f>MIN(IF(C138="Yes",AQ138+EI138,0), 100)</f>
        <v>11</v>
      </c>
      <c r="ES138" s="26">
        <f>EJ138*EN138+EK138*EP138+EL138*EQ138+EM138*ER138</f>
        <v>11.964333333333336</v>
      </c>
      <c r="ET138" s="26">
        <f>EJ138*EO138+EK138*EP138+EL138*EQ138+EM138*ER138</f>
        <v>11.964333333333336</v>
      </c>
    </row>
    <row r="139" spans="1:150" customFormat="1" x14ac:dyDescent="0.3">
      <c r="A139">
        <v>1402019042</v>
      </c>
      <c r="B139" t="s">
        <v>107</v>
      </c>
      <c r="C139" s="2" t="s">
        <v>108</v>
      </c>
      <c r="D139" s="6">
        <v>1</v>
      </c>
      <c r="E139" s="6"/>
      <c r="F139" s="7">
        <v>1</v>
      </c>
      <c r="G139" s="7"/>
      <c r="H139" s="6"/>
      <c r="I139" s="6">
        <v>1</v>
      </c>
      <c r="J139" s="7"/>
      <c r="K139" s="7"/>
      <c r="L139" s="6"/>
      <c r="M139" s="8"/>
      <c r="N139" s="7"/>
      <c r="O139" s="7"/>
      <c r="P139" s="6"/>
      <c r="Q139" s="8"/>
      <c r="R139" s="7"/>
      <c r="S139" s="7"/>
      <c r="T139" s="6"/>
      <c r="U139" s="6"/>
      <c r="V139" s="7"/>
      <c r="W139" s="7"/>
      <c r="X139" s="6"/>
      <c r="Y139" s="6"/>
      <c r="Z139" s="7"/>
      <c r="AA139" s="7"/>
      <c r="AB139" s="6"/>
      <c r="AC139" s="6"/>
      <c r="AD139" s="7"/>
      <c r="AE139" s="8"/>
      <c r="AF139" s="10">
        <v>14</v>
      </c>
      <c r="AG139" s="10">
        <v>10</v>
      </c>
      <c r="AH139" s="10">
        <f>COUNT(D139:AE139)</f>
        <v>3</v>
      </c>
      <c r="AI139" s="22">
        <f>IF(C139="Yes",(AF139-AH139+(CZ139-50)/AG139)/AF139,0)</f>
        <v>0.42857142857142855</v>
      </c>
      <c r="AJ139" s="11">
        <f>SUM(D139:AE139)</f>
        <v>3</v>
      </c>
      <c r="AK139" s="10">
        <f>MAX(AJ139-AL139-AM139,0)*-1</f>
        <v>0</v>
      </c>
      <c r="AL139" s="10">
        <v>10</v>
      </c>
      <c r="AM139" s="10">
        <v>3</v>
      </c>
      <c r="AN139" s="7">
        <f>AJ139+AK139+AO139</f>
        <v>3</v>
      </c>
      <c r="AO139" s="6"/>
      <c r="AP139" s="3">
        <v>0.5</v>
      </c>
      <c r="AQ139" s="15">
        <f>MIN(AN139,AL139)*AP139</f>
        <v>1.5</v>
      </c>
      <c r="AR139" s="6">
        <v>0</v>
      </c>
      <c r="AS139" s="6">
        <v>0</v>
      </c>
      <c r="AT139" s="6">
        <v>0</v>
      </c>
      <c r="AU139" s="6">
        <v>0</v>
      </c>
      <c r="AV139" s="7">
        <v>-5</v>
      </c>
      <c r="AW139" s="7">
        <v>0</v>
      </c>
      <c r="AX139" s="7"/>
      <c r="AY139" s="7">
        <v>-5</v>
      </c>
      <c r="AZ139" s="6"/>
      <c r="BA139" s="6">
        <v>0</v>
      </c>
      <c r="BB139" s="6"/>
      <c r="BC139" s="6">
        <v>-5</v>
      </c>
      <c r="BD139" s="7"/>
      <c r="BE139" s="7">
        <f>IF(DO139&gt;=70, 5, 0)</f>
        <v>0</v>
      </c>
      <c r="BF139" s="7"/>
      <c r="BG139" s="7"/>
      <c r="BH139" s="7">
        <v>-5</v>
      </c>
      <c r="BI139" s="6"/>
      <c r="BJ139" s="6">
        <f>IF(EB139&gt;=70, 6, 0)</f>
        <v>0</v>
      </c>
      <c r="BK139" s="6">
        <v>0</v>
      </c>
      <c r="BL139" s="7">
        <v>0</v>
      </c>
      <c r="BM139" s="7">
        <v>-5</v>
      </c>
      <c r="BN139" s="7">
        <v>0</v>
      </c>
      <c r="BO139" s="6"/>
      <c r="BP139" s="6">
        <f>IF(EE139&gt;=70, 6, 0)</f>
        <v>0</v>
      </c>
      <c r="BQ139" s="6">
        <v>0</v>
      </c>
      <c r="BR139" s="7"/>
      <c r="BS139" s="7">
        <v>-5</v>
      </c>
      <c r="BT139" s="7">
        <v>-5</v>
      </c>
      <c r="BU139" s="6"/>
      <c r="BV139" s="6">
        <v>0</v>
      </c>
      <c r="BW139" s="6">
        <f>IF(DR139&gt;=70, 5, 0)</f>
        <v>0</v>
      </c>
      <c r="BX139" s="6">
        <v>-5</v>
      </c>
      <c r="BY139" s="6"/>
      <c r="BZ139" s="6">
        <v>0</v>
      </c>
      <c r="CA139" s="7">
        <v>0</v>
      </c>
      <c r="CB139" s="7">
        <v>0</v>
      </c>
      <c r="CC139" s="7">
        <v>0</v>
      </c>
      <c r="CD139" s="6">
        <v>-5</v>
      </c>
      <c r="CE139" s="6">
        <f>IF(DU139&gt;=70, 5, 0)</f>
        <v>0</v>
      </c>
      <c r="CF139" s="6">
        <v>0</v>
      </c>
      <c r="CG139" s="6">
        <v>0</v>
      </c>
      <c r="CH139" s="6"/>
      <c r="CI139" s="6">
        <v>-5</v>
      </c>
      <c r="CJ139" s="7"/>
      <c r="CK139" s="7"/>
      <c r="CL139" s="7"/>
      <c r="CM139" s="6"/>
      <c r="CN139" s="6">
        <f>IF(DX139&gt;=70, 5, 0)</f>
        <v>0</v>
      </c>
      <c r="CO139" s="6"/>
      <c r="CP139" s="6"/>
      <c r="CQ139" s="6"/>
      <c r="CR139" s="7"/>
      <c r="CS139" s="7">
        <f>IF(EH139&gt;=70, 6, 0)</f>
        <v>0</v>
      </c>
      <c r="CT139" s="7"/>
      <c r="CU139" s="6"/>
      <c r="CV139" s="7"/>
      <c r="CW139" s="6"/>
      <c r="CX139" s="10">
        <f>SUM(AR139:CW139)</f>
        <v>-50</v>
      </c>
      <c r="CY139" s="10">
        <v>50</v>
      </c>
      <c r="CZ139" s="17">
        <f>CX139+CY139</f>
        <v>0</v>
      </c>
      <c r="DA139" s="1">
        <v>40</v>
      </c>
      <c r="DB139" s="18">
        <v>50</v>
      </c>
      <c r="DC139" s="18">
        <v>50</v>
      </c>
      <c r="DD139" s="30">
        <f>AVERAGE(DB139:DC139)</f>
        <v>50</v>
      </c>
      <c r="DE139" s="1">
        <v>0</v>
      </c>
      <c r="DF139" s="30">
        <v>0</v>
      </c>
      <c r="DG139" s="1">
        <v>0</v>
      </c>
      <c r="DH139" s="30">
        <v>0</v>
      </c>
      <c r="DI139" s="18">
        <v>0</v>
      </c>
      <c r="DJ139" s="18">
        <v>0</v>
      </c>
      <c r="DK139" s="1"/>
      <c r="DL139" s="15">
        <f>AVERAGE(DA139,DD139:DH139,DK139)</f>
        <v>15</v>
      </c>
      <c r="DM139" s="1">
        <v>46.67</v>
      </c>
      <c r="DN139" s="1">
        <v>0</v>
      </c>
      <c r="DO139" s="1">
        <f>MAX(DM139:DN139)</f>
        <v>46.67</v>
      </c>
      <c r="DP139" s="30">
        <v>0</v>
      </c>
      <c r="DQ139" s="30">
        <v>0</v>
      </c>
      <c r="DR139" s="30">
        <f>MAX(DP139:DQ139)</f>
        <v>0</v>
      </c>
      <c r="DS139" s="1">
        <v>0</v>
      </c>
      <c r="DT139" s="1">
        <v>0</v>
      </c>
      <c r="DU139" s="1">
        <f>MAX(DS139:DT139)</f>
        <v>0</v>
      </c>
      <c r="DV139" s="30">
        <v>0</v>
      </c>
      <c r="DW139" s="30">
        <v>0</v>
      </c>
      <c r="DX139" s="30"/>
      <c r="DY139" s="15">
        <f>AVERAGE(DO139,DR139,DU139,DX139)</f>
        <v>15.556666666666667</v>
      </c>
      <c r="DZ139" s="1">
        <v>0</v>
      </c>
      <c r="EA139" s="1">
        <v>0</v>
      </c>
      <c r="EB139" s="1">
        <f>MIN(MAX(DZ139:EA139)+0.2*EH139, 100)</f>
        <v>0</v>
      </c>
      <c r="EC139" s="30">
        <v>29.17</v>
      </c>
      <c r="ED139" s="30">
        <v>0</v>
      </c>
      <c r="EE139" s="30">
        <f>MIN(MAX(EC139:ED139)+0.15*EH139, 100)</f>
        <v>29.17</v>
      </c>
      <c r="EF139" s="1">
        <v>0</v>
      </c>
      <c r="EG139" s="1">
        <v>0</v>
      </c>
      <c r="EH139" s="1">
        <f>MAX(EF139:EG139)</f>
        <v>0</v>
      </c>
      <c r="EI139" s="15">
        <f>AVERAGE(EB139,EE139,EH139)</f>
        <v>9.7233333333333345</v>
      </c>
      <c r="EJ139" s="3">
        <v>0.25</v>
      </c>
      <c r="EK139" s="3">
        <v>0.2</v>
      </c>
      <c r="EL139" s="3">
        <v>0.25</v>
      </c>
      <c r="EM139" s="3">
        <v>0.3</v>
      </c>
      <c r="EN139" s="25">
        <f>MIN(IF(C139="Yes",AQ139+CZ139,0),100)</f>
        <v>1.5</v>
      </c>
      <c r="EO139" s="25">
        <f>IF(ES139&lt;0,EN139+ES139*-4,EN139)</f>
        <v>1.5</v>
      </c>
      <c r="EP139" s="25">
        <f>MIN(IF(C139="Yes",AQ139+DL139,0), 100)</f>
        <v>16.5</v>
      </c>
      <c r="EQ139" s="25">
        <f>MIN(IF(C139="Yes",AQ139+DY139,0),100)</f>
        <v>17.056666666666665</v>
      </c>
      <c r="ER139" s="25">
        <f>MIN(IF(C139="Yes",AQ139+EI139,0), 100)</f>
        <v>11.223333333333334</v>
      </c>
      <c r="ES139" s="26">
        <f>EJ139*EN139+EK139*EP139+EL139*EQ139+EM139*ER139</f>
        <v>11.306166666666668</v>
      </c>
      <c r="ET139" s="26">
        <f>EJ139*EO139+EK139*EP139+EL139*EQ139+EM139*ER139</f>
        <v>11.306166666666668</v>
      </c>
    </row>
    <row r="140" spans="1:150" customFormat="1" x14ac:dyDescent="0.3">
      <c r="A140">
        <v>1402016049</v>
      </c>
      <c r="B140" t="s">
        <v>105</v>
      </c>
      <c r="C140" s="2" t="s">
        <v>108</v>
      </c>
      <c r="D140" s="6"/>
      <c r="E140" s="6"/>
      <c r="F140" s="7"/>
      <c r="G140" s="7"/>
      <c r="H140" s="6"/>
      <c r="I140" s="6">
        <v>1</v>
      </c>
      <c r="J140" s="7"/>
      <c r="K140" s="7"/>
      <c r="L140" s="6"/>
      <c r="M140" s="8"/>
      <c r="N140" s="7"/>
      <c r="O140" s="7"/>
      <c r="P140" s="6"/>
      <c r="Q140" s="8"/>
      <c r="R140" s="7"/>
      <c r="S140" s="7"/>
      <c r="T140" s="6"/>
      <c r="U140" s="6"/>
      <c r="V140" s="7"/>
      <c r="W140" s="7"/>
      <c r="X140" s="6"/>
      <c r="Y140" s="6"/>
      <c r="Z140" s="7"/>
      <c r="AA140" s="7"/>
      <c r="AB140" s="6"/>
      <c r="AC140" s="6"/>
      <c r="AD140" s="7"/>
      <c r="AE140" s="8"/>
      <c r="AF140" s="10">
        <v>14</v>
      </c>
      <c r="AG140" s="10">
        <v>10</v>
      </c>
      <c r="AH140" s="10">
        <f>COUNT(D140:AE140)</f>
        <v>1</v>
      </c>
      <c r="AI140" s="22">
        <f>IF(C140="Yes",(AF140-AH140+(CZ140-50)/AG140)/AF140,0)</f>
        <v>0.47142857142857142</v>
      </c>
      <c r="AJ140" s="11">
        <f>SUM(D140:AE140)</f>
        <v>1</v>
      </c>
      <c r="AK140" s="10">
        <f>MAX(AJ140-AL140-AM140,0)*-1</f>
        <v>0</v>
      </c>
      <c r="AL140" s="10">
        <v>10</v>
      </c>
      <c r="AM140" s="10">
        <v>3</v>
      </c>
      <c r="AN140" s="7">
        <f>AJ140+AK140+AO140</f>
        <v>1</v>
      </c>
      <c r="AO140" s="6"/>
      <c r="AP140" s="3">
        <v>0.5</v>
      </c>
      <c r="AQ140" s="15">
        <f>MIN(AN140,AL140)*AP140</f>
        <v>0.5</v>
      </c>
      <c r="AR140" s="6">
        <v>0</v>
      </c>
      <c r="AS140" s="6">
        <v>0</v>
      </c>
      <c r="AT140" s="6">
        <v>-5</v>
      </c>
      <c r="AU140" s="6">
        <v>0</v>
      </c>
      <c r="AV140" s="7"/>
      <c r="AW140" s="7">
        <v>-5</v>
      </c>
      <c r="AX140" s="7"/>
      <c r="AY140" s="7">
        <v>-5</v>
      </c>
      <c r="AZ140" s="6"/>
      <c r="BA140" s="6">
        <v>0</v>
      </c>
      <c r="BB140" s="6"/>
      <c r="BC140" s="6">
        <v>-5</v>
      </c>
      <c r="BD140" s="7"/>
      <c r="BE140" s="7">
        <f>IF(DO140&gt;=70, 5, 0)</f>
        <v>0</v>
      </c>
      <c r="BF140" s="7"/>
      <c r="BG140" s="7"/>
      <c r="BH140" s="7">
        <v>0</v>
      </c>
      <c r="BI140" s="6"/>
      <c r="BJ140" s="6">
        <f>IF(EB140&gt;=70, 6, 0)</f>
        <v>0</v>
      </c>
      <c r="BK140" s="6">
        <v>0</v>
      </c>
      <c r="BL140" s="7">
        <v>0</v>
      </c>
      <c r="BM140" s="7">
        <v>-5</v>
      </c>
      <c r="BN140" s="7">
        <v>-5</v>
      </c>
      <c r="BO140" s="6"/>
      <c r="BP140" s="6">
        <f>IF(EE140&gt;=70, 6, 0)</f>
        <v>0</v>
      </c>
      <c r="BQ140" s="6">
        <v>-5</v>
      </c>
      <c r="BR140" s="7"/>
      <c r="BS140" s="7">
        <v>0</v>
      </c>
      <c r="BT140" s="7">
        <v>-5</v>
      </c>
      <c r="BU140" s="6"/>
      <c r="BV140" s="6">
        <v>0</v>
      </c>
      <c r="BW140" s="6">
        <f>IF(DR140&gt;=70, 5, 0)</f>
        <v>0</v>
      </c>
      <c r="BX140" s="6">
        <v>-5</v>
      </c>
      <c r="BY140" s="6"/>
      <c r="BZ140" s="6">
        <v>-5</v>
      </c>
      <c r="CA140" s="7">
        <v>0</v>
      </c>
      <c r="CB140" s="7">
        <v>-5</v>
      </c>
      <c r="CC140" s="7">
        <v>-5</v>
      </c>
      <c r="CD140" s="6">
        <v>0</v>
      </c>
      <c r="CE140" s="6">
        <f>IF(DU140&gt;=70, 5, 0)</f>
        <v>0</v>
      </c>
      <c r="CF140" s="6">
        <v>6</v>
      </c>
      <c r="CG140" s="6">
        <v>-5</v>
      </c>
      <c r="CH140" s="6"/>
      <c r="CI140" s="6">
        <v>-5</v>
      </c>
      <c r="CJ140" s="7"/>
      <c r="CK140" s="7"/>
      <c r="CL140" s="7"/>
      <c r="CM140" s="6"/>
      <c r="CN140" s="6">
        <f>IF(DX140&gt;=70, 5, 0)</f>
        <v>0</v>
      </c>
      <c r="CO140" s="6"/>
      <c r="CP140" s="6"/>
      <c r="CQ140" s="6"/>
      <c r="CR140" s="7"/>
      <c r="CS140" s="7">
        <f>IF(EH140&gt;=70, 6, 0)</f>
        <v>0</v>
      </c>
      <c r="CT140" s="7"/>
      <c r="CU140" s="6"/>
      <c r="CV140" s="7"/>
      <c r="CW140" s="6"/>
      <c r="CX140" s="10">
        <f>SUM(AR140:CW140)</f>
        <v>-64</v>
      </c>
      <c r="CY140" s="10">
        <v>50</v>
      </c>
      <c r="CZ140" s="17">
        <f>CX140+CY140</f>
        <v>-14</v>
      </c>
      <c r="DA140" s="1">
        <v>0</v>
      </c>
      <c r="DB140" s="18">
        <v>75</v>
      </c>
      <c r="DC140" s="18">
        <v>50</v>
      </c>
      <c r="DD140" s="30">
        <f>AVERAGE(DB140:DC140)</f>
        <v>62.5</v>
      </c>
      <c r="DE140" s="1">
        <v>0</v>
      </c>
      <c r="DF140" s="30">
        <v>100</v>
      </c>
      <c r="DG140" s="1">
        <v>0</v>
      </c>
      <c r="DH140" s="30">
        <v>0</v>
      </c>
      <c r="DI140" s="18">
        <v>0</v>
      </c>
      <c r="DJ140" s="18">
        <v>0</v>
      </c>
      <c r="DK140" s="1"/>
      <c r="DL140" s="15">
        <f>AVERAGE(DA140,DD140:DH140,DK140)</f>
        <v>27.083333333333332</v>
      </c>
      <c r="DM140" s="1">
        <v>46.67</v>
      </c>
      <c r="DN140" s="1">
        <v>0</v>
      </c>
      <c r="DO140" s="1">
        <f>MAX(DM140:DN140)</f>
        <v>46.67</v>
      </c>
      <c r="DP140" s="30">
        <v>27.78</v>
      </c>
      <c r="DQ140" s="30">
        <v>0</v>
      </c>
      <c r="DR140" s="30">
        <f>MAX(DP140:DQ140)</f>
        <v>27.78</v>
      </c>
      <c r="DS140" s="1">
        <v>27.78</v>
      </c>
      <c r="DT140" s="1">
        <v>0</v>
      </c>
      <c r="DU140" s="1">
        <f>MAX(DS140:DT140)</f>
        <v>27.78</v>
      </c>
      <c r="DV140" s="30">
        <v>0</v>
      </c>
      <c r="DW140" s="30">
        <v>0</v>
      </c>
      <c r="DX140" s="30"/>
      <c r="DY140" s="15">
        <f>AVERAGE(DO140,DR140,DU140,DX140)</f>
        <v>34.076666666666668</v>
      </c>
      <c r="DZ140" s="1">
        <v>0</v>
      </c>
      <c r="EA140" s="1">
        <v>0</v>
      </c>
      <c r="EB140" s="1">
        <f>MIN(MAX(DZ140:EA140)+0.2*EH140, 100)</f>
        <v>0</v>
      </c>
      <c r="EC140" s="30">
        <v>0</v>
      </c>
      <c r="ED140" s="30">
        <v>0</v>
      </c>
      <c r="EE140" s="30">
        <f>MIN(MAX(EC140:ED140)+0.15*EH140, 100)</f>
        <v>0</v>
      </c>
      <c r="EF140" s="1">
        <v>0</v>
      </c>
      <c r="EG140" s="1">
        <v>0</v>
      </c>
      <c r="EH140" s="1">
        <f>MAX(EF140:EG140)</f>
        <v>0</v>
      </c>
      <c r="EI140" s="15">
        <f>AVERAGE(EB140,EE140,EH140)</f>
        <v>0</v>
      </c>
      <c r="EJ140" s="3">
        <v>0.25</v>
      </c>
      <c r="EK140" s="3">
        <v>0.2</v>
      </c>
      <c r="EL140" s="3">
        <v>0.25</v>
      </c>
      <c r="EM140" s="3">
        <v>0.3</v>
      </c>
      <c r="EN140" s="25">
        <f>MIN(IF(C140="Yes",AQ140+CZ140,0),100)</f>
        <v>-13.5</v>
      </c>
      <c r="EO140" s="25">
        <f>IF(ES140&lt;0,EN140+ES140*-4,EN140)</f>
        <v>-13.5</v>
      </c>
      <c r="EP140" s="25">
        <f>MIN(IF(C140="Yes",AQ140+DL140,0), 100)</f>
        <v>27.583333333333332</v>
      </c>
      <c r="EQ140" s="25">
        <f>MIN(IF(C140="Yes",AQ140+DY140,0),100)</f>
        <v>34.576666666666668</v>
      </c>
      <c r="ER140" s="25">
        <f>MIN(IF(C140="Yes",AQ140+EI140,0), 100)</f>
        <v>0.5</v>
      </c>
      <c r="ES140" s="26">
        <f>EJ140*EN140+EK140*EP140+EL140*EQ140+EM140*ER140</f>
        <v>10.935833333333333</v>
      </c>
      <c r="ET140" s="26">
        <f>EJ140*EO140+EK140*EP140+EL140*EQ140+EM140*ER140</f>
        <v>10.935833333333333</v>
      </c>
    </row>
    <row r="141" spans="1:150" customFormat="1" x14ac:dyDescent="0.3">
      <c r="A141">
        <v>1402019106</v>
      </c>
      <c r="B141" t="s">
        <v>106</v>
      </c>
      <c r="C141" s="2" t="s">
        <v>108</v>
      </c>
      <c r="D141" s="6">
        <v>1</v>
      </c>
      <c r="E141" s="6"/>
      <c r="F141" s="7"/>
      <c r="G141" s="7">
        <v>1</v>
      </c>
      <c r="H141" s="6"/>
      <c r="I141" s="6"/>
      <c r="J141" s="7"/>
      <c r="K141" s="7"/>
      <c r="L141" s="6"/>
      <c r="M141" s="8"/>
      <c r="N141" s="7"/>
      <c r="O141" s="7"/>
      <c r="P141" s="6"/>
      <c r="Q141" s="8"/>
      <c r="R141" s="7"/>
      <c r="S141" s="7"/>
      <c r="T141" s="6"/>
      <c r="U141" s="6"/>
      <c r="V141" s="7"/>
      <c r="W141" s="7"/>
      <c r="X141" s="6"/>
      <c r="Y141" s="6"/>
      <c r="Z141" s="7"/>
      <c r="AA141" s="7"/>
      <c r="AB141" s="6"/>
      <c r="AC141" s="6"/>
      <c r="AD141" s="7"/>
      <c r="AE141" s="8"/>
      <c r="AF141" s="10">
        <v>14</v>
      </c>
      <c r="AG141" s="10">
        <v>10</v>
      </c>
      <c r="AH141" s="10">
        <f>COUNT(D141:AE141)</f>
        <v>2</v>
      </c>
      <c r="AI141" s="22">
        <f>IF(C141="Yes",(AF141-AH141+(CZ141-50)/AG141)/AF141,0)</f>
        <v>0.5714285714285714</v>
      </c>
      <c r="AJ141" s="11">
        <f>SUM(D141:AE141)</f>
        <v>2</v>
      </c>
      <c r="AK141" s="10">
        <f>MAX(AJ141-AL141-AM141,0)*-1</f>
        <v>0</v>
      </c>
      <c r="AL141" s="10">
        <v>10</v>
      </c>
      <c r="AM141" s="10">
        <v>3</v>
      </c>
      <c r="AN141" s="7">
        <f>AJ141+AK141+AO141</f>
        <v>2</v>
      </c>
      <c r="AO141" s="6"/>
      <c r="AP141" s="3">
        <v>0.5</v>
      </c>
      <c r="AQ141" s="15">
        <f>MIN(AN141,AL141)*AP141</f>
        <v>1</v>
      </c>
      <c r="AR141" s="6">
        <v>0</v>
      </c>
      <c r="AS141" s="6">
        <v>0</v>
      </c>
      <c r="AT141" s="6">
        <v>0</v>
      </c>
      <c r="AU141" s="6">
        <v>0</v>
      </c>
      <c r="AV141" s="7"/>
      <c r="AW141" s="7">
        <v>0</v>
      </c>
      <c r="AX141" s="7"/>
      <c r="AY141" s="7">
        <v>-5</v>
      </c>
      <c r="AZ141" s="6"/>
      <c r="BA141" s="6">
        <v>0</v>
      </c>
      <c r="BB141" s="6"/>
      <c r="BC141" s="6">
        <v>0</v>
      </c>
      <c r="BD141" s="7"/>
      <c r="BE141" s="7">
        <f>IF(DO141&gt;=70, 5, 0)</f>
        <v>0</v>
      </c>
      <c r="BF141" s="7"/>
      <c r="BG141" s="7"/>
      <c r="BH141" s="7">
        <v>-5</v>
      </c>
      <c r="BI141" s="6"/>
      <c r="BJ141" s="6">
        <f>IF(EB141&gt;=70, 6, 0)</f>
        <v>0</v>
      </c>
      <c r="BK141" s="6">
        <v>-5</v>
      </c>
      <c r="BL141" s="7">
        <v>0</v>
      </c>
      <c r="BM141" s="7">
        <v>-5</v>
      </c>
      <c r="BN141" s="7">
        <v>0</v>
      </c>
      <c r="BO141" s="6"/>
      <c r="BP141" s="6">
        <f>IF(EE141&gt;=70, 6, 0)</f>
        <v>0</v>
      </c>
      <c r="BQ141" s="6">
        <v>0</v>
      </c>
      <c r="BR141" s="7"/>
      <c r="BS141" s="7">
        <v>-5</v>
      </c>
      <c r="BT141" s="7">
        <v>-5</v>
      </c>
      <c r="BU141" s="6"/>
      <c r="BV141" s="6">
        <v>0</v>
      </c>
      <c r="BW141" s="6">
        <f>IF(DR141&gt;=70, 5, 0)</f>
        <v>0</v>
      </c>
      <c r="BX141" s="6">
        <v>0</v>
      </c>
      <c r="BY141" s="6"/>
      <c r="BZ141" s="6">
        <v>-5</v>
      </c>
      <c r="CA141" s="7">
        <v>0</v>
      </c>
      <c r="CB141" s="7">
        <v>0</v>
      </c>
      <c r="CC141" s="7">
        <v>-5</v>
      </c>
      <c r="CD141" s="6">
        <v>0</v>
      </c>
      <c r="CE141" s="6">
        <f>IF(DU141&gt;=70, 5, 0)</f>
        <v>0</v>
      </c>
      <c r="CF141" s="6">
        <v>0</v>
      </c>
      <c r="CG141" s="6">
        <v>0</v>
      </c>
      <c r="CH141" s="6"/>
      <c r="CI141" s="6">
        <v>0</v>
      </c>
      <c r="CJ141" s="7"/>
      <c r="CK141" s="7"/>
      <c r="CL141" s="7"/>
      <c r="CM141" s="6"/>
      <c r="CN141" s="6">
        <f>IF(DX141&gt;=70, 5, 0)</f>
        <v>0</v>
      </c>
      <c r="CO141" s="6"/>
      <c r="CP141" s="6"/>
      <c r="CQ141" s="6"/>
      <c r="CR141" s="7"/>
      <c r="CS141" s="7">
        <f>IF(EH141&gt;=70, 6, 0)</f>
        <v>0</v>
      </c>
      <c r="CT141" s="7"/>
      <c r="CU141" s="6"/>
      <c r="CV141" s="7"/>
      <c r="CW141" s="6"/>
      <c r="CX141" s="10">
        <f>SUM(AR141:CW141)</f>
        <v>-40</v>
      </c>
      <c r="CY141" s="10">
        <v>50</v>
      </c>
      <c r="CZ141" s="17">
        <f>CX141+CY141</f>
        <v>10</v>
      </c>
      <c r="DA141" s="1">
        <v>74.290000000000006</v>
      </c>
      <c r="DB141" s="18">
        <v>75</v>
      </c>
      <c r="DC141" s="18">
        <v>50</v>
      </c>
      <c r="DD141" s="30">
        <f>AVERAGE(DB141:DC141)</f>
        <v>62.5</v>
      </c>
      <c r="DE141" s="1">
        <v>0</v>
      </c>
      <c r="DF141" s="30">
        <v>0</v>
      </c>
      <c r="DG141" s="1">
        <v>0</v>
      </c>
      <c r="DH141" s="30">
        <v>0</v>
      </c>
      <c r="DI141" s="18">
        <v>0</v>
      </c>
      <c r="DJ141" s="18">
        <v>0</v>
      </c>
      <c r="DK141" s="1"/>
      <c r="DL141" s="15">
        <f>AVERAGE(DA141,DD141:DH141,DK141)</f>
        <v>22.798333333333336</v>
      </c>
      <c r="DM141" s="1">
        <v>33.33</v>
      </c>
      <c r="DN141" s="1">
        <v>0</v>
      </c>
      <c r="DO141" s="1">
        <f>MAX(DM141:DN141)</f>
        <v>33.33</v>
      </c>
      <c r="DP141" s="30">
        <v>0</v>
      </c>
      <c r="DQ141" s="30">
        <v>0</v>
      </c>
      <c r="DR141" s="30">
        <f>MAX(DP141:DQ141)</f>
        <v>0</v>
      </c>
      <c r="DS141" s="1">
        <v>0</v>
      </c>
      <c r="DT141" s="1">
        <v>0</v>
      </c>
      <c r="DU141" s="1">
        <f>MAX(DS141:DT141)</f>
        <v>0</v>
      </c>
      <c r="DV141" s="30">
        <v>0</v>
      </c>
      <c r="DW141" s="30">
        <v>0</v>
      </c>
      <c r="DX141" s="30"/>
      <c r="DY141" s="15">
        <f>AVERAGE(DO141,DR141,DU141,DX141)</f>
        <v>11.11</v>
      </c>
      <c r="DZ141" s="1">
        <v>0</v>
      </c>
      <c r="EA141" s="1">
        <v>0</v>
      </c>
      <c r="EB141" s="1">
        <f>MIN(MAX(DZ141:EA141)+0.2*EH141, 100)</f>
        <v>0</v>
      </c>
      <c r="EC141" s="30">
        <v>0</v>
      </c>
      <c r="ED141" s="30">
        <v>0</v>
      </c>
      <c r="EE141" s="30">
        <f>MIN(MAX(EC141:ED141)+0.15*EH141, 100)</f>
        <v>0</v>
      </c>
      <c r="EF141" s="1">
        <v>0</v>
      </c>
      <c r="EG141" s="1">
        <v>0</v>
      </c>
      <c r="EH141" s="1">
        <f>MAX(EF141:EG141)</f>
        <v>0</v>
      </c>
      <c r="EI141" s="15">
        <f>AVERAGE(EB141,EE141,EH141)</f>
        <v>0</v>
      </c>
      <c r="EJ141" s="3">
        <v>0.25</v>
      </c>
      <c r="EK141" s="3">
        <v>0.2</v>
      </c>
      <c r="EL141" s="3">
        <v>0.25</v>
      </c>
      <c r="EM141" s="3">
        <v>0.3</v>
      </c>
      <c r="EN141" s="25">
        <f>MIN(IF(C141="Yes",AQ141+CZ141,0),100)</f>
        <v>11</v>
      </c>
      <c r="EO141" s="25">
        <f>IF(ES141&lt;0,EN141+ES141*-4,EN141)</f>
        <v>11</v>
      </c>
      <c r="EP141" s="25">
        <f>MIN(IF(C141="Yes",AQ141+DL141,0), 100)</f>
        <v>23.798333333333336</v>
      </c>
      <c r="EQ141" s="25">
        <f>MIN(IF(C141="Yes",AQ141+DY141,0),100)</f>
        <v>12.11</v>
      </c>
      <c r="ER141" s="25">
        <f>MIN(IF(C141="Yes",AQ141+EI141,0), 100)</f>
        <v>1</v>
      </c>
      <c r="ES141" s="26">
        <f>EJ141*EN141+EK141*EP141+EL141*EQ141+EM141*ER141</f>
        <v>10.837166666666668</v>
      </c>
      <c r="ET141" s="26">
        <f>EJ141*EO141+EK141*EP141+EL141*EQ141+EM141*ER141</f>
        <v>10.837166666666668</v>
      </c>
    </row>
    <row r="142" spans="1:150" customFormat="1" x14ac:dyDescent="0.3">
      <c r="A142">
        <v>1402019043</v>
      </c>
      <c r="B142" t="s">
        <v>107</v>
      </c>
      <c r="C142" s="2" t="s">
        <v>108</v>
      </c>
      <c r="D142" s="6"/>
      <c r="E142" s="6"/>
      <c r="F142" s="7"/>
      <c r="G142" s="7"/>
      <c r="H142" s="6"/>
      <c r="I142" s="6"/>
      <c r="J142" s="7">
        <v>0</v>
      </c>
      <c r="K142" s="7"/>
      <c r="L142" s="6"/>
      <c r="M142" s="8"/>
      <c r="N142" s="7"/>
      <c r="O142" s="7"/>
      <c r="P142" s="6">
        <v>1</v>
      </c>
      <c r="Q142" s="8"/>
      <c r="R142" s="7"/>
      <c r="S142" s="7">
        <v>1</v>
      </c>
      <c r="T142" s="6"/>
      <c r="U142" s="16"/>
      <c r="V142" s="7">
        <v>1</v>
      </c>
      <c r="W142" s="7"/>
      <c r="X142" s="6"/>
      <c r="Y142" s="6"/>
      <c r="Z142" s="7"/>
      <c r="AA142" s="7"/>
      <c r="AB142" s="6"/>
      <c r="AC142" s="6"/>
      <c r="AD142" s="7"/>
      <c r="AE142" s="8"/>
      <c r="AF142" s="10">
        <v>14</v>
      </c>
      <c r="AG142" s="10">
        <v>10</v>
      </c>
      <c r="AH142" s="10">
        <f>COUNT(D142:AE142)</f>
        <v>4</v>
      </c>
      <c r="AI142" s="22">
        <f>IF(C142="Yes",(AF142-AH142+(CZ142-50)/AG142)/AF142,0)</f>
        <v>0.45714285714285718</v>
      </c>
      <c r="AJ142" s="11">
        <f>SUM(D142:AE142)</f>
        <v>3</v>
      </c>
      <c r="AK142" s="10">
        <f>MAX(AJ142-AL142-AM142,0)*-1</f>
        <v>0</v>
      </c>
      <c r="AL142" s="10">
        <v>10</v>
      </c>
      <c r="AM142" s="10">
        <v>3</v>
      </c>
      <c r="AN142" s="7">
        <f>AJ142+AK142+AO142</f>
        <v>3</v>
      </c>
      <c r="AO142" s="6"/>
      <c r="AP142" s="3">
        <v>0.5</v>
      </c>
      <c r="AQ142" s="15">
        <f>MIN(AN142,AL142)*AP142</f>
        <v>1.5</v>
      </c>
      <c r="AR142" s="6">
        <v>0</v>
      </c>
      <c r="AS142" s="6">
        <v>0</v>
      </c>
      <c r="AT142" s="6">
        <v>0</v>
      </c>
      <c r="AU142" s="6">
        <v>0</v>
      </c>
      <c r="AV142" s="7"/>
      <c r="AW142" s="7">
        <v>0</v>
      </c>
      <c r="AX142" s="7"/>
      <c r="AY142" s="7">
        <v>-5</v>
      </c>
      <c r="AZ142" s="6"/>
      <c r="BA142" s="6">
        <v>3</v>
      </c>
      <c r="BB142" s="6"/>
      <c r="BC142" s="6">
        <v>0</v>
      </c>
      <c r="BD142" s="7"/>
      <c r="BE142" s="7">
        <f>IF(DO142&gt;=70, 5, 0)</f>
        <v>0</v>
      </c>
      <c r="BF142" s="7"/>
      <c r="BG142" s="7"/>
      <c r="BH142" s="7">
        <v>-5</v>
      </c>
      <c r="BI142" s="6"/>
      <c r="BJ142" s="6">
        <f>IF(EB142&gt;=70, 6, 0)</f>
        <v>0</v>
      </c>
      <c r="BK142" s="6">
        <v>-5</v>
      </c>
      <c r="BL142" s="7">
        <v>-5</v>
      </c>
      <c r="BM142" s="7">
        <v>-5</v>
      </c>
      <c r="BN142" s="7">
        <v>-5</v>
      </c>
      <c r="BO142" s="6"/>
      <c r="BP142" s="6">
        <f>IF(EE142&gt;=70, 6, 0)</f>
        <v>0</v>
      </c>
      <c r="BQ142" s="6">
        <v>0</v>
      </c>
      <c r="BR142" s="7"/>
      <c r="BS142" s="7">
        <v>0</v>
      </c>
      <c r="BT142" s="7">
        <v>-5</v>
      </c>
      <c r="BU142" s="6">
        <v>5</v>
      </c>
      <c r="BV142" s="6">
        <v>0</v>
      </c>
      <c r="BW142" s="6">
        <f>IF(DR142&gt;=70, 5, 0)</f>
        <v>0</v>
      </c>
      <c r="BX142" s="6">
        <v>-5</v>
      </c>
      <c r="BY142" s="6"/>
      <c r="BZ142" s="6">
        <v>-5</v>
      </c>
      <c r="CA142" s="7">
        <v>0</v>
      </c>
      <c r="CB142" s="7">
        <v>0</v>
      </c>
      <c r="CC142" s="7">
        <v>0</v>
      </c>
      <c r="CD142" s="6">
        <v>0</v>
      </c>
      <c r="CE142" s="6">
        <f>IF(DU142&gt;=70, 5, 0)</f>
        <v>0</v>
      </c>
      <c r="CF142" s="6">
        <v>6</v>
      </c>
      <c r="CG142" s="6">
        <v>-5</v>
      </c>
      <c r="CH142" s="6"/>
      <c r="CI142" s="6">
        <v>0</v>
      </c>
      <c r="CJ142" s="7"/>
      <c r="CK142" s="7"/>
      <c r="CL142" s="7"/>
      <c r="CM142" s="6"/>
      <c r="CN142" s="6">
        <f>IF(DX142&gt;=70, 5, 0)</f>
        <v>0</v>
      </c>
      <c r="CO142" s="6"/>
      <c r="CP142" s="6"/>
      <c r="CQ142" s="6"/>
      <c r="CR142" s="7"/>
      <c r="CS142" s="7">
        <f>IF(EH142&gt;=70, 6, 0)</f>
        <v>0</v>
      </c>
      <c r="CT142" s="7"/>
      <c r="CU142" s="6"/>
      <c r="CV142" s="7"/>
      <c r="CW142" s="6"/>
      <c r="CX142" s="10">
        <f>SUM(AR142:CW142)</f>
        <v>-36</v>
      </c>
      <c r="CY142" s="10">
        <v>50</v>
      </c>
      <c r="CZ142" s="17">
        <f>CX142+CY142</f>
        <v>14</v>
      </c>
      <c r="DA142" s="1">
        <v>17.14</v>
      </c>
      <c r="DB142" s="18">
        <v>0</v>
      </c>
      <c r="DC142" s="18">
        <v>0</v>
      </c>
      <c r="DD142" s="30">
        <f>AVERAGE(DB142:DC142)</f>
        <v>0</v>
      </c>
      <c r="DE142" s="1">
        <v>0</v>
      </c>
      <c r="DF142" s="30">
        <v>45</v>
      </c>
      <c r="DG142" s="1">
        <v>0</v>
      </c>
      <c r="DH142" s="30">
        <v>0</v>
      </c>
      <c r="DI142" s="18">
        <v>0</v>
      </c>
      <c r="DJ142" s="18">
        <v>0</v>
      </c>
      <c r="DK142" s="1"/>
      <c r="DL142" s="15">
        <f>AVERAGE(DA142,DD142:DH142,DK142)</f>
        <v>10.356666666666667</v>
      </c>
      <c r="DM142" s="1">
        <v>20</v>
      </c>
      <c r="DN142" s="1">
        <v>0</v>
      </c>
      <c r="DO142" s="1">
        <f>MAX(DM142:DN142)</f>
        <v>20</v>
      </c>
      <c r="DP142" s="30">
        <v>5.56</v>
      </c>
      <c r="DQ142" s="30">
        <v>0</v>
      </c>
      <c r="DR142" s="30">
        <f>MAX(DP142:DQ142)</f>
        <v>5.56</v>
      </c>
      <c r="DS142" s="1">
        <v>5.56</v>
      </c>
      <c r="DT142" s="1">
        <v>0</v>
      </c>
      <c r="DU142" s="1">
        <f>MAX(DS142:DT142)</f>
        <v>5.56</v>
      </c>
      <c r="DV142" s="30">
        <v>0</v>
      </c>
      <c r="DW142" s="30">
        <v>0</v>
      </c>
      <c r="DX142" s="30"/>
      <c r="DY142" s="15">
        <f>AVERAGE(DO142,DR142,DU142,DX142)</f>
        <v>10.373333333333333</v>
      </c>
      <c r="DZ142" s="1">
        <v>0</v>
      </c>
      <c r="EA142" s="1">
        <v>0</v>
      </c>
      <c r="EB142" s="1">
        <f>MIN(MAX(DZ142:EA142)+0.2*EH142, 100)</f>
        <v>0</v>
      </c>
      <c r="EC142" s="30">
        <v>8.33</v>
      </c>
      <c r="ED142" s="30">
        <v>0</v>
      </c>
      <c r="EE142" s="30">
        <f>MIN(MAX(EC142:ED142)+0.15*EH142, 100)</f>
        <v>8.33</v>
      </c>
      <c r="EF142" s="1">
        <v>0</v>
      </c>
      <c r="EG142" s="1">
        <v>0</v>
      </c>
      <c r="EH142" s="1">
        <f>MAX(EF142:EG142)</f>
        <v>0</v>
      </c>
      <c r="EI142" s="15">
        <f>AVERAGE(EB142,EE142,EH142)</f>
        <v>2.7766666666666668</v>
      </c>
      <c r="EJ142" s="3">
        <v>0.25</v>
      </c>
      <c r="EK142" s="3">
        <v>0.2</v>
      </c>
      <c r="EL142" s="3">
        <v>0.25</v>
      </c>
      <c r="EM142" s="3">
        <v>0.3</v>
      </c>
      <c r="EN142" s="25">
        <f>MIN(IF(C142="Yes",AQ142+CZ142,0),100)</f>
        <v>15.5</v>
      </c>
      <c r="EO142" s="25">
        <f>IF(ES142&lt;0,EN142+ES142*-4,EN142)</f>
        <v>15.5</v>
      </c>
      <c r="EP142" s="25">
        <f>MIN(IF(C142="Yes",AQ142+DL142,0), 100)</f>
        <v>11.856666666666667</v>
      </c>
      <c r="EQ142" s="25">
        <f>MIN(IF(C142="Yes",AQ142+DY142,0),100)</f>
        <v>11.873333333333333</v>
      </c>
      <c r="ER142" s="25">
        <f>MIN(IF(C142="Yes",AQ142+EI142,0), 100)</f>
        <v>4.2766666666666673</v>
      </c>
      <c r="ES142" s="26">
        <f>EJ142*EN142+EK142*EP142+EL142*EQ142+EM142*ER142</f>
        <v>10.497666666666667</v>
      </c>
      <c r="ET142" s="26">
        <f>EJ142*EO142+EK142*EP142+EL142*EQ142+EM142*ER142</f>
        <v>10.497666666666667</v>
      </c>
    </row>
    <row r="143" spans="1:150" customFormat="1" x14ac:dyDescent="0.3">
      <c r="A143">
        <v>1402019030</v>
      </c>
      <c r="B143" t="s">
        <v>106</v>
      </c>
      <c r="C143" s="2" t="s">
        <v>108</v>
      </c>
      <c r="D143" s="6"/>
      <c r="E143" s="6"/>
      <c r="F143" s="7"/>
      <c r="G143" s="7">
        <v>1</v>
      </c>
      <c r="H143" s="6">
        <v>1</v>
      </c>
      <c r="I143" s="6">
        <v>1</v>
      </c>
      <c r="J143" s="7"/>
      <c r="K143" s="7"/>
      <c r="L143" s="6"/>
      <c r="M143" s="8"/>
      <c r="N143" s="7"/>
      <c r="O143" s="7"/>
      <c r="P143" s="6"/>
      <c r="Q143" s="8"/>
      <c r="R143" s="7">
        <v>0</v>
      </c>
      <c r="S143" s="7"/>
      <c r="T143" s="6"/>
      <c r="U143" s="16"/>
      <c r="V143" s="7">
        <v>1</v>
      </c>
      <c r="W143" s="7"/>
      <c r="X143" s="6"/>
      <c r="Y143" s="6"/>
      <c r="Z143" s="7"/>
      <c r="AA143" s="7"/>
      <c r="AB143" s="6"/>
      <c r="AC143" s="6"/>
      <c r="AD143" s="7"/>
      <c r="AE143" s="8"/>
      <c r="AF143" s="10">
        <v>14</v>
      </c>
      <c r="AG143" s="10">
        <v>10</v>
      </c>
      <c r="AH143" s="10">
        <f>COUNT(D143:AE143)</f>
        <v>5</v>
      </c>
      <c r="AI143" s="22">
        <f>IF(C143="Yes",(AF143-AH143+(CZ143-50)/AG143)/AF143,0)</f>
        <v>0.34285714285714286</v>
      </c>
      <c r="AJ143" s="11">
        <f>SUM(D143:AE143)</f>
        <v>4</v>
      </c>
      <c r="AK143" s="10">
        <f>MAX(AJ143-AL143-AM143,0)*-1</f>
        <v>0</v>
      </c>
      <c r="AL143" s="10">
        <v>10</v>
      </c>
      <c r="AM143" s="10">
        <v>3</v>
      </c>
      <c r="AN143" s="7">
        <f>AJ143+AK143+AO143</f>
        <v>4</v>
      </c>
      <c r="AO143" s="6"/>
      <c r="AP143" s="3">
        <v>0.5</v>
      </c>
      <c r="AQ143" s="15">
        <f>MIN(AN143,AL143)*AP143</f>
        <v>2</v>
      </c>
      <c r="AR143" s="6">
        <v>0</v>
      </c>
      <c r="AS143" s="6">
        <v>0</v>
      </c>
      <c r="AT143" s="6">
        <v>3</v>
      </c>
      <c r="AU143" s="6">
        <v>0</v>
      </c>
      <c r="AV143" s="7"/>
      <c r="AW143" s="7">
        <v>0</v>
      </c>
      <c r="AX143" s="7"/>
      <c r="AY143" s="7">
        <v>0</v>
      </c>
      <c r="AZ143" s="6"/>
      <c r="BA143" s="6">
        <v>0</v>
      </c>
      <c r="BB143" s="6"/>
      <c r="BC143" s="6">
        <v>0</v>
      </c>
      <c r="BD143" s="7"/>
      <c r="BE143" s="7">
        <f>IF(DO143&gt;=70, 5, 0)</f>
        <v>0</v>
      </c>
      <c r="BF143" s="7"/>
      <c r="BG143" s="7"/>
      <c r="BH143" s="7">
        <v>0</v>
      </c>
      <c r="BI143" s="6"/>
      <c r="BJ143" s="6">
        <f>IF(EB143&gt;=70, 6, 0)</f>
        <v>0</v>
      </c>
      <c r="BK143" s="6">
        <v>-5</v>
      </c>
      <c r="BL143" s="7">
        <v>-5</v>
      </c>
      <c r="BM143" s="7">
        <v>-5</v>
      </c>
      <c r="BN143" s="7">
        <v>0</v>
      </c>
      <c r="BO143" s="6"/>
      <c r="BP143" s="6">
        <f>IF(EE143&gt;=70, 6, 0)</f>
        <v>0</v>
      </c>
      <c r="BQ143" s="6">
        <v>-5</v>
      </c>
      <c r="BR143" s="7"/>
      <c r="BS143" s="7">
        <v>-5</v>
      </c>
      <c r="BT143" s="7">
        <v>-5</v>
      </c>
      <c r="BU143" s="6">
        <v>5</v>
      </c>
      <c r="BV143" s="6">
        <v>-5</v>
      </c>
      <c r="BW143" s="6">
        <f>IF(DR143&gt;=70, 5, 0)</f>
        <v>0</v>
      </c>
      <c r="BX143" s="6">
        <v>-5</v>
      </c>
      <c r="BY143" s="6"/>
      <c r="BZ143" s="6">
        <v>-5</v>
      </c>
      <c r="CA143" s="7">
        <v>-5</v>
      </c>
      <c r="CB143" s="7">
        <v>-5</v>
      </c>
      <c r="CC143" s="7">
        <v>-5</v>
      </c>
      <c r="CD143" s="6">
        <v>-5</v>
      </c>
      <c r="CE143" s="6">
        <f>IF(DU143&gt;=70, 5, 0)</f>
        <v>0</v>
      </c>
      <c r="CF143" s="6">
        <v>0</v>
      </c>
      <c r="CG143" s="6">
        <v>-5</v>
      </c>
      <c r="CH143" s="6"/>
      <c r="CI143" s="6">
        <v>-5</v>
      </c>
      <c r="CJ143" s="7"/>
      <c r="CK143" s="7"/>
      <c r="CL143" s="7"/>
      <c r="CM143" s="6"/>
      <c r="CN143" s="6">
        <f>IF(DX143&gt;=70, 5, 0)</f>
        <v>0</v>
      </c>
      <c r="CO143" s="6"/>
      <c r="CP143" s="6"/>
      <c r="CQ143" s="6"/>
      <c r="CR143" s="7"/>
      <c r="CS143" s="7">
        <f>IF(EH143&gt;=70, 6, 0)</f>
        <v>0</v>
      </c>
      <c r="CT143" s="7"/>
      <c r="CU143" s="6">
        <v>20</v>
      </c>
      <c r="CV143" s="7"/>
      <c r="CW143" s="6">
        <f>5</f>
        <v>5</v>
      </c>
      <c r="CX143" s="10">
        <f>SUM(AR143:CW143)</f>
        <v>-42</v>
      </c>
      <c r="CY143" s="10">
        <v>50</v>
      </c>
      <c r="CZ143" s="17">
        <f>CX143+CY143</f>
        <v>8</v>
      </c>
      <c r="DA143" s="1">
        <v>71.430000000000007</v>
      </c>
      <c r="DB143" s="18">
        <v>75</v>
      </c>
      <c r="DC143" s="18">
        <v>0</v>
      </c>
      <c r="DD143" s="30">
        <f>AVERAGE(DB143:DC143)</f>
        <v>37.5</v>
      </c>
      <c r="DE143" s="1">
        <v>0</v>
      </c>
      <c r="DF143" s="30">
        <v>0</v>
      </c>
      <c r="DG143" s="1">
        <v>0</v>
      </c>
      <c r="DH143" s="30">
        <v>0</v>
      </c>
      <c r="DI143" s="18">
        <v>0</v>
      </c>
      <c r="DJ143" s="18">
        <v>0</v>
      </c>
      <c r="DK143" s="1"/>
      <c r="DL143" s="15">
        <f>AVERAGE(DA143,DD143:DH143,DK143)</f>
        <v>18.155000000000001</v>
      </c>
      <c r="DM143" s="1">
        <v>33.33</v>
      </c>
      <c r="DN143" s="1">
        <v>0</v>
      </c>
      <c r="DO143" s="1">
        <f>MAX(DM143:DN143)</f>
        <v>33.33</v>
      </c>
      <c r="DP143" s="30">
        <v>0</v>
      </c>
      <c r="DQ143" s="30">
        <v>0</v>
      </c>
      <c r="DR143" s="30">
        <f>MAX(DP143:DQ143)</f>
        <v>0</v>
      </c>
      <c r="DS143" s="1">
        <v>0</v>
      </c>
      <c r="DT143" s="1">
        <v>0</v>
      </c>
      <c r="DU143" s="1">
        <f>MAX(DS143:DT143)</f>
        <v>0</v>
      </c>
      <c r="DV143" s="30">
        <v>0</v>
      </c>
      <c r="DW143" s="30">
        <v>0</v>
      </c>
      <c r="DX143" s="30"/>
      <c r="DY143" s="15">
        <f>AVERAGE(DO143,DR143,DU143,DX143)</f>
        <v>11.11</v>
      </c>
      <c r="DZ143" s="1">
        <v>0</v>
      </c>
      <c r="EA143" s="1">
        <v>0</v>
      </c>
      <c r="EB143" s="1">
        <f>MIN(MAX(DZ143:EA143)+0.2*EH143, 100)</f>
        <v>0</v>
      </c>
      <c r="EC143" s="30">
        <v>0</v>
      </c>
      <c r="ED143" s="30">
        <v>0</v>
      </c>
      <c r="EE143" s="30">
        <f>MIN(MAX(EC143:ED143)+0.15*EH143, 100)</f>
        <v>0</v>
      </c>
      <c r="EF143" s="1">
        <v>0</v>
      </c>
      <c r="EG143" s="1">
        <v>0</v>
      </c>
      <c r="EH143" s="1">
        <f>MAX(EF143:EG143)</f>
        <v>0</v>
      </c>
      <c r="EI143" s="15">
        <f>AVERAGE(EB143,EE143,EH143)</f>
        <v>0</v>
      </c>
      <c r="EJ143" s="3">
        <v>0.25</v>
      </c>
      <c r="EK143" s="3">
        <v>0.2</v>
      </c>
      <c r="EL143" s="3">
        <v>0.25</v>
      </c>
      <c r="EM143" s="3">
        <v>0.3</v>
      </c>
      <c r="EN143" s="25">
        <f>MIN(IF(C143="Yes",AQ143+CZ143,0),100)</f>
        <v>10</v>
      </c>
      <c r="EO143" s="25">
        <f>IF(ES143&lt;0,EN143+ES143*-4,EN143)</f>
        <v>10</v>
      </c>
      <c r="EP143" s="25">
        <f>MIN(IF(C143="Yes",AQ143+DL143,0), 100)</f>
        <v>20.155000000000001</v>
      </c>
      <c r="EQ143" s="25">
        <f>MIN(IF(C143="Yes",AQ143+DY143,0),100)</f>
        <v>13.11</v>
      </c>
      <c r="ER143" s="25">
        <f>MIN(IF(C143="Yes",AQ143+EI143,0), 100)</f>
        <v>2</v>
      </c>
      <c r="ES143" s="26">
        <f>EJ143*EN143+EK143*EP143+EL143*EQ143+EM143*ER143</f>
        <v>10.4085</v>
      </c>
      <c r="ET143" s="26">
        <f>EJ143*EO143+EK143*EP143+EL143*EQ143+EM143*ER143</f>
        <v>10.4085</v>
      </c>
    </row>
    <row r="144" spans="1:150" customFormat="1" x14ac:dyDescent="0.3">
      <c r="A144">
        <v>1402019126</v>
      </c>
      <c r="B144" t="s">
        <v>107</v>
      </c>
      <c r="C144" s="2" t="s">
        <v>108</v>
      </c>
      <c r="D144" s="6"/>
      <c r="E144" s="6"/>
      <c r="F144" s="7">
        <v>1</v>
      </c>
      <c r="G144" s="7"/>
      <c r="H144" s="6"/>
      <c r="I144" s="6">
        <v>1</v>
      </c>
      <c r="J144" s="7"/>
      <c r="K144" s="7"/>
      <c r="L144" s="6"/>
      <c r="M144" s="8"/>
      <c r="N144" s="7"/>
      <c r="O144" s="7"/>
      <c r="P144" s="6"/>
      <c r="Q144" s="8"/>
      <c r="R144" s="7"/>
      <c r="S144" s="7"/>
      <c r="T144" s="6"/>
      <c r="U144" s="6"/>
      <c r="V144" s="7"/>
      <c r="W144" s="7"/>
      <c r="X144" s="6"/>
      <c r="Y144" s="6"/>
      <c r="Z144" s="7"/>
      <c r="AA144" s="7"/>
      <c r="AB144" s="6"/>
      <c r="AC144" s="6"/>
      <c r="AD144" s="7"/>
      <c r="AE144" s="8"/>
      <c r="AF144" s="10">
        <v>14</v>
      </c>
      <c r="AG144" s="10">
        <v>10</v>
      </c>
      <c r="AH144" s="10">
        <f>COUNT(D144:AE144)</f>
        <v>2</v>
      </c>
      <c r="AI144" s="22">
        <f>IF(C144="Yes",(AF144-AH144+(CZ144-50)/AG144)/AF144,0)</f>
        <v>0.43571428571428567</v>
      </c>
      <c r="AJ144" s="11">
        <f>SUM(D144:AE144)</f>
        <v>2</v>
      </c>
      <c r="AK144" s="10">
        <f>MAX(AJ144-AL144-AM144,0)*-1</f>
        <v>0</v>
      </c>
      <c r="AL144" s="10">
        <v>10</v>
      </c>
      <c r="AM144" s="10">
        <v>3</v>
      </c>
      <c r="AN144" s="7">
        <f>AJ144+AK144+AO144</f>
        <v>2</v>
      </c>
      <c r="AO144" s="6"/>
      <c r="AP144" s="3">
        <v>0.5</v>
      </c>
      <c r="AQ144" s="15">
        <f>MIN(AN144,AL144)*AP144</f>
        <v>1</v>
      </c>
      <c r="AR144" s="6">
        <v>0</v>
      </c>
      <c r="AS144" s="6">
        <v>0</v>
      </c>
      <c r="AT144" s="6">
        <v>1</v>
      </c>
      <c r="AU144" s="6">
        <v>0</v>
      </c>
      <c r="AV144" s="7"/>
      <c r="AW144" s="7">
        <v>0</v>
      </c>
      <c r="AX144" s="7"/>
      <c r="AY144" s="7">
        <v>0</v>
      </c>
      <c r="AZ144" s="6"/>
      <c r="BA144" s="6">
        <v>0</v>
      </c>
      <c r="BB144" s="6"/>
      <c r="BC144" s="6">
        <v>0</v>
      </c>
      <c r="BD144" s="7"/>
      <c r="BE144" s="7">
        <f>IF(DO144&gt;=70, 5, 0)</f>
        <v>0</v>
      </c>
      <c r="BF144" s="7"/>
      <c r="BG144" s="7"/>
      <c r="BH144" s="7">
        <v>0</v>
      </c>
      <c r="BI144" s="6"/>
      <c r="BJ144" s="6">
        <f>IF(EB144&gt;=70, 6, 0)</f>
        <v>0</v>
      </c>
      <c r="BK144" s="6">
        <v>0</v>
      </c>
      <c r="BL144" s="7">
        <v>-5</v>
      </c>
      <c r="BM144" s="7">
        <v>-5</v>
      </c>
      <c r="BN144" s="7">
        <v>-5</v>
      </c>
      <c r="BO144" s="6"/>
      <c r="BP144" s="6">
        <f>IF(EE144&gt;=70, 6, 0)</f>
        <v>0</v>
      </c>
      <c r="BQ144" s="6">
        <v>0</v>
      </c>
      <c r="BR144" s="7"/>
      <c r="BS144" s="7">
        <v>-5</v>
      </c>
      <c r="BT144" s="7">
        <v>-5</v>
      </c>
      <c r="BU144" s="6"/>
      <c r="BV144" s="6">
        <v>0</v>
      </c>
      <c r="BW144" s="6">
        <f>IF(DR144&gt;=70, 5, 0)</f>
        <v>0</v>
      </c>
      <c r="BX144" s="6">
        <v>-5</v>
      </c>
      <c r="BY144" s="6"/>
      <c r="BZ144" s="6">
        <v>0</v>
      </c>
      <c r="CA144" s="7">
        <v>-5</v>
      </c>
      <c r="CB144" s="7">
        <v>-5</v>
      </c>
      <c r="CC144" s="7">
        <v>-5</v>
      </c>
      <c r="CD144" s="6">
        <v>-5</v>
      </c>
      <c r="CE144" s="6">
        <f>IF(DU144&gt;=70, 5, 0)</f>
        <v>0</v>
      </c>
      <c r="CF144" s="6">
        <v>0</v>
      </c>
      <c r="CG144" s="6">
        <v>-5</v>
      </c>
      <c r="CH144" s="6"/>
      <c r="CI144" s="6">
        <v>-5</v>
      </c>
      <c r="CJ144" s="7"/>
      <c r="CK144" s="7"/>
      <c r="CL144" s="7"/>
      <c r="CM144" s="6"/>
      <c r="CN144" s="6">
        <f>IF(DX144&gt;=70, 5, 0)</f>
        <v>0</v>
      </c>
      <c r="CO144" s="6"/>
      <c r="CP144" s="6"/>
      <c r="CQ144" s="6"/>
      <c r="CR144" s="7"/>
      <c r="CS144" s="7">
        <f>IF(EH144&gt;=70, 6, 0)</f>
        <v>0</v>
      </c>
      <c r="CT144" s="7"/>
      <c r="CU144" s="6"/>
      <c r="CV144" s="7"/>
      <c r="CW144" s="6"/>
      <c r="CX144" s="10">
        <f>SUM(AR144:CW144)</f>
        <v>-59</v>
      </c>
      <c r="CY144" s="10">
        <v>50</v>
      </c>
      <c r="CZ144" s="17">
        <f>CX144+CY144</f>
        <v>-9</v>
      </c>
      <c r="DA144" s="1">
        <v>45.71</v>
      </c>
      <c r="DB144" s="18">
        <v>50</v>
      </c>
      <c r="DC144" s="18">
        <v>0</v>
      </c>
      <c r="DD144" s="30">
        <f>AVERAGE(DB144:DC144)</f>
        <v>25</v>
      </c>
      <c r="DE144" s="1">
        <v>0</v>
      </c>
      <c r="DF144" s="30">
        <v>0</v>
      </c>
      <c r="DG144" s="1">
        <v>0</v>
      </c>
      <c r="DH144" s="30">
        <v>0</v>
      </c>
      <c r="DI144" s="18">
        <v>0</v>
      </c>
      <c r="DJ144" s="18">
        <v>0</v>
      </c>
      <c r="DK144" s="1"/>
      <c r="DL144" s="15">
        <f>AVERAGE(DA144,DD144:DH144,DK144)</f>
        <v>11.785000000000002</v>
      </c>
      <c r="DM144" s="1">
        <v>40</v>
      </c>
      <c r="DN144" s="1">
        <v>0</v>
      </c>
      <c r="DO144" s="1">
        <f>MAX(DM144:DN144)</f>
        <v>40</v>
      </c>
      <c r="DP144" s="30">
        <v>0</v>
      </c>
      <c r="DQ144" s="30">
        <v>0</v>
      </c>
      <c r="DR144" s="30">
        <f>MAX(DP144:DQ144)</f>
        <v>0</v>
      </c>
      <c r="DS144" s="1">
        <v>0</v>
      </c>
      <c r="DT144" s="1">
        <v>0</v>
      </c>
      <c r="DU144" s="1">
        <f>MAX(DS144:DT144)</f>
        <v>0</v>
      </c>
      <c r="DV144" s="30">
        <v>0</v>
      </c>
      <c r="DW144" s="30">
        <v>0</v>
      </c>
      <c r="DX144" s="30"/>
      <c r="DY144" s="15">
        <f>AVERAGE(DO144,DR144,DU144,DX144)</f>
        <v>13.333333333333334</v>
      </c>
      <c r="DZ144" s="1">
        <v>0</v>
      </c>
      <c r="EA144" s="1">
        <v>0</v>
      </c>
      <c r="EB144" s="1">
        <f>MIN(MAX(DZ144:EA144)+0.2*EH144, 100)</f>
        <v>0</v>
      </c>
      <c r="EC144" s="30">
        <v>41.67</v>
      </c>
      <c r="ED144" s="30">
        <v>0</v>
      </c>
      <c r="EE144" s="30">
        <f>MIN(MAX(EC144:ED144)+0.15*EH144, 100)</f>
        <v>41.67</v>
      </c>
      <c r="EF144" s="1">
        <v>0</v>
      </c>
      <c r="EG144" s="1">
        <v>0</v>
      </c>
      <c r="EH144" s="1">
        <f>MAX(EF144:EG144)</f>
        <v>0</v>
      </c>
      <c r="EI144" s="15">
        <f>AVERAGE(EB144,EE144,EH144)</f>
        <v>13.89</v>
      </c>
      <c r="EJ144" s="3">
        <v>0.25</v>
      </c>
      <c r="EK144" s="3">
        <v>0.2</v>
      </c>
      <c r="EL144" s="3">
        <v>0.25</v>
      </c>
      <c r="EM144" s="3">
        <v>0.3</v>
      </c>
      <c r="EN144" s="25">
        <f>MIN(IF(C144="Yes",AQ144+CZ144,0),100)</f>
        <v>-8</v>
      </c>
      <c r="EO144" s="25">
        <f>IF(ES144&lt;0,EN144+ES144*-4,EN144)</f>
        <v>-8</v>
      </c>
      <c r="EP144" s="25">
        <f>MIN(IF(C144="Yes",AQ144+DL144,0), 100)</f>
        <v>12.785000000000002</v>
      </c>
      <c r="EQ144" s="25">
        <f>MIN(IF(C144="Yes",AQ144+DY144,0),100)</f>
        <v>14.333333333333334</v>
      </c>
      <c r="ER144" s="25">
        <f>MIN(IF(C144="Yes",AQ144+EI144,0), 100)</f>
        <v>14.89</v>
      </c>
      <c r="ES144" s="26">
        <f>EJ144*EN144+EK144*EP144+EL144*EQ144+EM144*ER144</f>
        <v>8.6073333333333331</v>
      </c>
      <c r="ET144" s="26">
        <f>EJ144*EO144+EK144*EP144+EL144*EQ144+EM144*ER144</f>
        <v>8.6073333333333331</v>
      </c>
    </row>
    <row r="145" spans="1:150" customFormat="1" x14ac:dyDescent="0.3">
      <c r="A145">
        <v>1402019103</v>
      </c>
      <c r="B145" t="s">
        <v>106</v>
      </c>
      <c r="C145" s="2" t="s">
        <v>108</v>
      </c>
      <c r="D145" s="6">
        <v>1</v>
      </c>
      <c r="E145" s="6"/>
      <c r="F145" s="7"/>
      <c r="G145" s="7">
        <v>1</v>
      </c>
      <c r="H145" s="6"/>
      <c r="I145" s="6"/>
      <c r="J145" s="7"/>
      <c r="K145" s="7"/>
      <c r="L145" s="6"/>
      <c r="M145" s="8"/>
      <c r="N145" s="7"/>
      <c r="O145" s="7"/>
      <c r="P145" s="6"/>
      <c r="Q145" s="8"/>
      <c r="R145" s="7"/>
      <c r="S145" s="7">
        <v>1</v>
      </c>
      <c r="T145" s="6"/>
      <c r="U145" s="16"/>
      <c r="V145" s="7"/>
      <c r="W145" s="7"/>
      <c r="X145" s="6"/>
      <c r="Y145" s="6"/>
      <c r="Z145" s="7"/>
      <c r="AA145" s="7"/>
      <c r="AB145" s="6"/>
      <c r="AC145" s="6"/>
      <c r="AD145" s="7"/>
      <c r="AE145" s="8"/>
      <c r="AF145" s="10">
        <v>14</v>
      </c>
      <c r="AG145" s="10">
        <v>10</v>
      </c>
      <c r="AH145" s="10">
        <f>COUNT(D145:AE145)</f>
        <v>3</v>
      </c>
      <c r="AI145" s="22">
        <f>IF(C145="Yes",(AF145-AH145+(CZ145-50)/AG145)/AF145,0)</f>
        <v>0.36428571428571427</v>
      </c>
      <c r="AJ145" s="11">
        <f>SUM(D145:AE145)</f>
        <v>3</v>
      </c>
      <c r="AK145" s="10">
        <f>MAX(AJ145-AL145-AM145,0)*-1</f>
        <v>0</v>
      </c>
      <c r="AL145" s="10">
        <v>10</v>
      </c>
      <c r="AM145" s="10">
        <v>3</v>
      </c>
      <c r="AN145" s="7">
        <f>AJ145+AK145+AO145</f>
        <v>3</v>
      </c>
      <c r="AO145" s="6"/>
      <c r="AP145" s="3">
        <v>0.5</v>
      </c>
      <c r="AQ145" s="15">
        <f>MIN(AN145,AL145)*AP145</f>
        <v>1.5</v>
      </c>
      <c r="AR145" s="6">
        <v>0</v>
      </c>
      <c r="AS145" s="6">
        <v>0</v>
      </c>
      <c r="AT145" s="6">
        <v>0</v>
      </c>
      <c r="AU145" s="6">
        <v>0</v>
      </c>
      <c r="AV145" s="7"/>
      <c r="AW145" s="7">
        <v>0</v>
      </c>
      <c r="AX145" s="7"/>
      <c r="AY145" s="7">
        <v>0</v>
      </c>
      <c r="AZ145" s="6"/>
      <c r="BA145" s="6">
        <v>-5</v>
      </c>
      <c r="BB145" s="6"/>
      <c r="BC145" s="6">
        <v>-5</v>
      </c>
      <c r="BD145" s="7"/>
      <c r="BE145" s="7">
        <f>IF(DO145&gt;=70, 5, 0)</f>
        <v>0</v>
      </c>
      <c r="BF145" s="7"/>
      <c r="BG145" s="7"/>
      <c r="BH145" s="7">
        <v>-5</v>
      </c>
      <c r="BI145" s="6"/>
      <c r="BJ145" s="6">
        <f>IF(EB145&gt;=70, 6, 0)</f>
        <v>0</v>
      </c>
      <c r="BK145" s="6">
        <v>-5</v>
      </c>
      <c r="BL145" s="7">
        <v>-5</v>
      </c>
      <c r="BM145" s="7">
        <v>-5</v>
      </c>
      <c r="BN145" s="7">
        <v>-5</v>
      </c>
      <c r="BO145" s="6"/>
      <c r="BP145" s="6">
        <f>IF(EE145&gt;=70, 6, 0)</f>
        <v>0</v>
      </c>
      <c r="BQ145" s="6">
        <v>-5</v>
      </c>
      <c r="BR145" s="7"/>
      <c r="BS145" s="7">
        <v>0</v>
      </c>
      <c r="BT145" s="7">
        <v>-5</v>
      </c>
      <c r="BU145" s="6">
        <v>5</v>
      </c>
      <c r="BV145" s="6">
        <v>0</v>
      </c>
      <c r="BW145" s="6">
        <f>IF(DR145&gt;=70, 5, 0)</f>
        <v>0</v>
      </c>
      <c r="BX145" s="6">
        <v>-5</v>
      </c>
      <c r="BY145" s="6"/>
      <c r="BZ145" s="6">
        <v>-5</v>
      </c>
      <c r="CA145" s="7">
        <v>0</v>
      </c>
      <c r="CB145" s="7">
        <v>0</v>
      </c>
      <c r="CC145" s="7">
        <v>0</v>
      </c>
      <c r="CD145" s="6">
        <v>-5</v>
      </c>
      <c r="CE145" s="6">
        <f>IF(DU145&gt;=70, 5, 0)</f>
        <v>0</v>
      </c>
      <c r="CF145" s="6">
        <v>6</v>
      </c>
      <c r="CG145" s="6">
        <v>-5</v>
      </c>
      <c r="CH145" s="6"/>
      <c r="CI145" s="6">
        <v>-5</v>
      </c>
      <c r="CJ145" s="7"/>
      <c r="CK145" s="7"/>
      <c r="CL145" s="7"/>
      <c r="CM145" s="6"/>
      <c r="CN145" s="6">
        <f>IF(DX145&gt;=70, 5, 0)</f>
        <v>0</v>
      </c>
      <c r="CO145" s="6"/>
      <c r="CP145" s="6"/>
      <c r="CQ145" s="6"/>
      <c r="CR145" s="7"/>
      <c r="CS145" s="7">
        <f>IF(EH145&gt;=70, 6, 0)</f>
        <v>0</v>
      </c>
      <c r="CT145" s="7"/>
      <c r="CU145" s="6"/>
      <c r="CV145" s="7"/>
      <c r="CW145" s="6"/>
      <c r="CX145" s="10">
        <f>SUM(AR145:CW145)</f>
        <v>-59</v>
      </c>
      <c r="CY145" s="10">
        <v>50</v>
      </c>
      <c r="CZ145" s="17">
        <f>CX145+CY145</f>
        <v>-9</v>
      </c>
      <c r="DA145" s="1">
        <v>77.14</v>
      </c>
      <c r="DB145" s="18">
        <v>0</v>
      </c>
      <c r="DC145" s="18">
        <v>0</v>
      </c>
      <c r="DD145" s="30">
        <f>AVERAGE(DB145:DC145)</f>
        <v>0</v>
      </c>
      <c r="DE145" s="1">
        <v>0</v>
      </c>
      <c r="DF145" s="30">
        <v>0</v>
      </c>
      <c r="DG145" s="1">
        <v>0</v>
      </c>
      <c r="DH145" s="30">
        <v>0</v>
      </c>
      <c r="DI145" s="18">
        <v>0</v>
      </c>
      <c r="DJ145" s="18">
        <v>0</v>
      </c>
      <c r="DK145" s="1"/>
      <c r="DL145" s="15">
        <f>AVERAGE(DA145,DD145:DH145,DK145)</f>
        <v>12.856666666666667</v>
      </c>
      <c r="DM145" s="1">
        <v>13.33</v>
      </c>
      <c r="DN145" s="1">
        <v>0</v>
      </c>
      <c r="DO145" s="1">
        <f>MAX(DM145:DN145)</f>
        <v>13.33</v>
      </c>
      <c r="DP145" s="30">
        <v>5.56</v>
      </c>
      <c r="DQ145" s="30">
        <v>0</v>
      </c>
      <c r="DR145" s="30">
        <f>MAX(DP145:DQ145)</f>
        <v>5.56</v>
      </c>
      <c r="DS145" s="1">
        <v>5.56</v>
      </c>
      <c r="DT145" s="1">
        <v>0</v>
      </c>
      <c r="DU145" s="1">
        <f>MAX(DS145:DT145)</f>
        <v>5.56</v>
      </c>
      <c r="DV145" s="30">
        <v>0</v>
      </c>
      <c r="DW145" s="30">
        <v>0</v>
      </c>
      <c r="DX145" s="30"/>
      <c r="DY145" s="15">
        <f>AVERAGE(DO145,DR145,DU145,DX145)</f>
        <v>8.15</v>
      </c>
      <c r="DZ145" s="1">
        <v>0</v>
      </c>
      <c r="EA145" s="1">
        <v>0</v>
      </c>
      <c r="EB145" s="1">
        <f>MIN(MAX(DZ145:EA145)+0.2*EH145, 100)</f>
        <v>0</v>
      </c>
      <c r="EC145" s="30">
        <v>41.67</v>
      </c>
      <c r="ED145" s="30">
        <v>0</v>
      </c>
      <c r="EE145" s="30">
        <f>MIN(MAX(EC145:ED145)+0.15*EH145, 100)</f>
        <v>41.67</v>
      </c>
      <c r="EF145" s="1">
        <v>0</v>
      </c>
      <c r="EG145" s="1">
        <v>0</v>
      </c>
      <c r="EH145" s="1">
        <f>MAX(EF145:EG145)</f>
        <v>0</v>
      </c>
      <c r="EI145" s="15">
        <f>AVERAGE(EB145,EE145,EH145)</f>
        <v>13.89</v>
      </c>
      <c r="EJ145" s="3">
        <v>0.25</v>
      </c>
      <c r="EK145" s="3">
        <v>0.2</v>
      </c>
      <c r="EL145" s="3">
        <v>0.25</v>
      </c>
      <c r="EM145" s="3">
        <v>0.3</v>
      </c>
      <c r="EN145" s="25">
        <f>MIN(IF(C145="Yes",AQ145+CZ145,0),100)</f>
        <v>-7.5</v>
      </c>
      <c r="EO145" s="25">
        <f>IF(ES145&lt;0,EN145+ES145*-4,EN145)</f>
        <v>-7.5</v>
      </c>
      <c r="EP145" s="25">
        <f>MIN(IF(C145="Yes",AQ145+DL145,0), 100)</f>
        <v>14.356666666666667</v>
      </c>
      <c r="EQ145" s="25">
        <f>MIN(IF(C145="Yes",AQ145+DY145,0),100)</f>
        <v>9.65</v>
      </c>
      <c r="ER145" s="25">
        <f>MIN(IF(C145="Yes",AQ145+EI145,0), 100)</f>
        <v>15.39</v>
      </c>
      <c r="ES145" s="26">
        <f>EJ145*EN145+EK145*EP145+EL145*EQ145+EM145*ER145</f>
        <v>8.0258333333333347</v>
      </c>
      <c r="ET145" s="26">
        <f>EJ145*EO145+EK145*EP145+EL145*EQ145+EM145*ER145</f>
        <v>8.0258333333333347</v>
      </c>
    </row>
    <row r="146" spans="1:150" customFormat="1" x14ac:dyDescent="0.3">
      <c r="A146">
        <v>1402019044</v>
      </c>
      <c r="B146" t="s">
        <v>106</v>
      </c>
      <c r="C146" s="2" t="s">
        <v>108</v>
      </c>
      <c r="D146" s="6"/>
      <c r="E146" s="6"/>
      <c r="F146" s="7"/>
      <c r="G146" s="7">
        <v>1</v>
      </c>
      <c r="H146" s="6"/>
      <c r="I146" s="6"/>
      <c r="J146" s="7"/>
      <c r="K146" s="7"/>
      <c r="L146" s="6"/>
      <c r="M146" s="8"/>
      <c r="N146" s="7"/>
      <c r="O146" s="7"/>
      <c r="P146" s="6"/>
      <c r="Q146" s="8"/>
      <c r="R146" s="7"/>
      <c r="S146" s="7"/>
      <c r="T146" s="6"/>
      <c r="U146" s="6"/>
      <c r="V146" s="7"/>
      <c r="W146" s="7"/>
      <c r="X146" s="6"/>
      <c r="Y146" s="6"/>
      <c r="Z146" s="7"/>
      <c r="AA146" s="7"/>
      <c r="AB146" s="6"/>
      <c r="AC146" s="6"/>
      <c r="AD146" s="7"/>
      <c r="AE146" s="8"/>
      <c r="AF146" s="10">
        <v>14</v>
      </c>
      <c r="AG146" s="10">
        <v>10</v>
      </c>
      <c r="AH146" s="10">
        <f>COUNT(D146:AE146)</f>
        <v>1</v>
      </c>
      <c r="AI146" s="22">
        <f>IF(C146="Yes",(AF146-AH146+(CZ146-50)/AG146)/AF146,0)</f>
        <v>0.61428571428571421</v>
      </c>
      <c r="AJ146" s="11">
        <f>SUM(D146:AE146)</f>
        <v>1</v>
      </c>
      <c r="AK146" s="10">
        <f>MAX(AJ146-AL146-AM146,0)*-1</f>
        <v>0</v>
      </c>
      <c r="AL146" s="10">
        <v>10</v>
      </c>
      <c r="AM146" s="10">
        <v>3</v>
      </c>
      <c r="AN146" s="7">
        <f>AJ146+AK146+AO146</f>
        <v>1</v>
      </c>
      <c r="AO146" s="6"/>
      <c r="AP146" s="3">
        <v>0.5</v>
      </c>
      <c r="AQ146" s="15">
        <f>MIN(AN146,AL146)*AP146</f>
        <v>0.5</v>
      </c>
      <c r="AR146" s="6">
        <v>0</v>
      </c>
      <c r="AS146" s="6">
        <v>0</v>
      </c>
      <c r="AT146" s="6">
        <v>0</v>
      </c>
      <c r="AU146" s="6">
        <v>0</v>
      </c>
      <c r="AV146" s="7"/>
      <c r="AW146" s="7">
        <v>0</v>
      </c>
      <c r="AX146" s="7"/>
      <c r="AY146" s="7">
        <v>0</v>
      </c>
      <c r="AZ146" s="6"/>
      <c r="BA146" s="6">
        <v>0</v>
      </c>
      <c r="BB146" s="6"/>
      <c r="BC146" s="6">
        <v>-5</v>
      </c>
      <c r="BD146" s="7"/>
      <c r="BE146" s="7">
        <f>IF(DO146&gt;=70, 5, 0)</f>
        <v>0</v>
      </c>
      <c r="BF146" s="7"/>
      <c r="BG146" s="7"/>
      <c r="BH146" s="7">
        <v>-5</v>
      </c>
      <c r="BI146" s="6"/>
      <c r="BJ146" s="6">
        <f>IF(EB146&gt;=70, 6, 0)</f>
        <v>0</v>
      </c>
      <c r="BK146" s="6">
        <v>-5</v>
      </c>
      <c r="BL146" s="7">
        <v>0</v>
      </c>
      <c r="BM146" s="7">
        <v>-5</v>
      </c>
      <c r="BN146" s="7">
        <v>-5</v>
      </c>
      <c r="BO146" s="6"/>
      <c r="BP146" s="6">
        <f>IF(EE146&gt;=70, 6, 0)</f>
        <v>0</v>
      </c>
      <c r="BQ146" s="6">
        <v>-5</v>
      </c>
      <c r="BR146" s="7"/>
      <c r="BS146" s="7">
        <v>-5</v>
      </c>
      <c r="BT146" s="7">
        <v>-5</v>
      </c>
      <c r="BU146" s="6"/>
      <c r="BV146" s="6">
        <v>0</v>
      </c>
      <c r="BW146" s="6">
        <f>IF(DR146&gt;=70, 5, 0)</f>
        <v>0</v>
      </c>
      <c r="BX146" s="6">
        <v>0</v>
      </c>
      <c r="BY146" s="6"/>
      <c r="BZ146" s="6">
        <v>-5</v>
      </c>
      <c r="CA146" s="7">
        <v>0</v>
      </c>
      <c r="CB146" s="7">
        <v>0</v>
      </c>
      <c r="CC146" s="7">
        <v>0</v>
      </c>
      <c r="CD146" s="6">
        <v>0</v>
      </c>
      <c r="CE146" s="6">
        <f>IF(DU146&gt;=70, 5, 0)</f>
        <v>0</v>
      </c>
      <c r="CF146" s="6">
        <v>6</v>
      </c>
      <c r="CG146" s="6">
        <v>0</v>
      </c>
      <c r="CH146" s="6"/>
      <c r="CI146" s="6">
        <v>-5</v>
      </c>
      <c r="CJ146" s="7"/>
      <c r="CK146" s="7"/>
      <c r="CL146" s="7"/>
      <c r="CM146" s="6"/>
      <c r="CN146" s="6">
        <f>IF(DX146&gt;=70, 5, 0)</f>
        <v>0</v>
      </c>
      <c r="CO146" s="6"/>
      <c r="CP146" s="6"/>
      <c r="CQ146" s="6"/>
      <c r="CR146" s="7"/>
      <c r="CS146" s="7">
        <f>IF(EH146&gt;=70, 6, 0)</f>
        <v>0</v>
      </c>
      <c r="CT146" s="7"/>
      <c r="CU146" s="6"/>
      <c r="CV146" s="7"/>
      <c r="CW146" s="6"/>
      <c r="CX146" s="10">
        <f>SUM(AR146:CW146)</f>
        <v>-44</v>
      </c>
      <c r="CY146" s="10">
        <v>50</v>
      </c>
      <c r="CZ146" s="17">
        <f>CX146+CY146</f>
        <v>6</v>
      </c>
      <c r="DA146" s="1">
        <v>74.290000000000006</v>
      </c>
      <c r="DB146" s="18">
        <v>75</v>
      </c>
      <c r="DC146" s="18">
        <v>0</v>
      </c>
      <c r="DD146" s="30">
        <f>AVERAGE(DB146:DC146)</f>
        <v>37.5</v>
      </c>
      <c r="DE146" s="1">
        <v>0</v>
      </c>
      <c r="DF146" s="30">
        <v>0</v>
      </c>
      <c r="DG146" s="1">
        <v>0</v>
      </c>
      <c r="DH146" s="30">
        <v>0</v>
      </c>
      <c r="DI146" s="18">
        <v>0</v>
      </c>
      <c r="DJ146" s="18">
        <v>0</v>
      </c>
      <c r="DK146" s="1"/>
      <c r="DL146" s="15">
        <f>AVERAGE(DA146,DD146:DH146,DK146)</f>
        <v>18.631666666666668</v>
      </c>
      <c r="DM146" s="1">
        <v>0</v>
      </c>
      <c r="DN146" s="1">
        <v>0</v>
      </c>
      <c r="DO146" s="1">
        <f>MAX(DM146:DN146)</f>
        <v>0</v>
      </c>
      <c r="DP146" s="30">
        <v>5.56</v>
      </c>
      <c r="DQ146" s="30">
        <v>0</v>
      </c>
      <c r="DR146" s="30">
        <f>MAX(DP146:DQ146)</f>
        <v>5.56</v>
      </c>
      <c r="DS146" s="1">
        <v>5.56</v>
      </c>
      <c r="DT146" s="1">
        <v>0</v>
      </c>
      <c r="DU146" s="1">
        <f>MAX(DS146:DT146)</f>
        <v>5.56</v>
      </c>
      <c r="DV146" s="30">
        <v>0</v>
      </c>
      <c r="DW146" s="30">
        <v>0</v>
      </c>
      <c r="DX146" s="30"/>
      <c r="DY146" s="15">
        <f>AVERAGE(DO146,DR146,DU146,DX146)</f>
        <v>3.7066666666666666</v>
      </c>
      <c r="DZ146" s="1">
        <v>13.33</v>
      </c>
      <c r="EA146" s="1">
        <v>0</v>
      </c>
      <c r="EB146" s="1">
        <f>MIN(MAX(DZ146:EA146)+0.2*EH146, 100)</f>
        <v>13.33</v>
      </c>
      <c r="EC146" s="30">
        <v>0</v>
      </c>
      <c r="ED146" s="30">
        <v>0</v>
      </c>
      <c r="EE146" s="30">
        <f>MIN(MAX(EC146:ED146)+0.15*EH146, 100)</f>
        <v>0</v>
      </c>
      <c r="EF146" s="1">
        <v>0</v>
      </c>
      <c r="EG146" s="1">
        <v>0</v>
      </c>
      <c r="EH146" s="1">
        <f>MAX(EF146:EG146)</f>
        <v>0</v>
      </c>
      <c r="EI146" s="15">
        <f>AVERAGE(EB146,EE146,EH146)</f>
        <v>4.4433333333333334</v>
      </c>
      <c r="EJ146" s="3">
        <v>0.25</v>
      </c>
      <c r="EK146" s="3">
        <v>0.2</v>
      </c>
      <c r="EL146" s="3">
        <v>0.25</v>
      </c>
      <c r="EM146" s="3">
        <v>0.3</v>
      </c>
      <c r="EN146" s="25">
        <f>MIN(IF(C146="Yes",AQ146+CZ146,0),100)</f>
        <v>6.5</v>
      </c>
      <c r="EO146" s="25">
        <f>IF(ES146&lt;0,EN146+ES146*-4,EN146)</f>
        <v>6.5</v>
      </c>
      <c r="EP146" s="25">
        <f>MIN(IF(C146="Yes",AQ146+DL146,0), 100)</f>
        <v>19.131666666666668</v>
      </c>
      <c r="EQ146" s="25">
        <f>MIN(IF(C146="Yes",AQ146+DY146,0),100)</f>
        <v>4.206666666666667</v>
      </c>
      <c r="ER146" s="25">
        <f>MIN(IF(C146="Yes",AQ146+EI146,0), 100)</f>
        <v>4.9433333333333334</v>
      </c>
      <c r="ES146" s="26">
        <f>EJ146*EN146+EK146*EP146+EL146*EQ146+EM146*ER146</f>
        <v>7.9860000000000007</v>
      </c>
      <c r="ET146" s="26">
        <f>EJ146*EO146+EK146*EP146+EL146*EQ146+EM146*ER146</f>
        <v>7.9860000000000007</v>
      </c>
    </row>
    <row r="147" spans="1:150" customFormat="1" x14ac:dyDescent="0.3">
      <c r="A147">
        <v>1402019014</v>
      </c>
      <c r="B147" t="s">
        <v>107</v>
      </c>
      <c r="C147" s="2" t="s">
        <v>108</v>
      </c>
      <c r="D147" s="6"/>
      <c r="E147" s="6"/>
      <c r="F147" s="7"/>
      <c r="G147" s="7"/>
      <c r="H147" s="6">
        <v>0</v>
      </c>
      <c r="I147" s="6"/>
      <c r="J147" s="7"/>
      <c r="K147" s="7"/>
      <c r="L147" s="6"/>
      <c r="M147" s="8"/>
      <c r="N147" s="7"/>
      <c r="O147" s="7"/>
      <c r="P147" s="6">
        <v>1</v>
      </c>
      <c r="Q147" s="8"/>
      <c r="R147" s="7"/>
      <c r="S147" s="7"/>
      <c r="T147" s="6"/>
      <c r="U147" s="6"/>
      <c r="V147" s="7"/>
      <c r="W147" s="7"/>
      <c r="X147" s="6"/>
      <c r="Y147" s="6"/>
      <c r="Z147" s="7"/>
      <c r="AA147" s="7"/>
      <c r="AB147" s="6"/>
      <c r="AC147" s="6"/>
      <c r="AD147" s="7"/>
      <c r="AE147" s="8"/>
      <c r="AF147" s="10">
        <v>14</v>
      </c>
      <c r="AG147" s="10">
        <v>10</v>
      </c>
      <c r="AH147" s="10">
        <f>COUNT(D147:AE147)</f>
        <v>2</v>
      </c>
      <c r="AI147" s="22">
        <f>IF(C147="Yes",(AF147-AH147+(CZ147-50)/AG147)/AF147,0)</f>
        <v>0.36428571428571427</v>
      </c>
      <c r="AJ147" s="11">
        <f>SUM(D147:AE147)</f>
        <v>1</v>
      </c>
      <c r="AK147" s="10">
        <f>MAX(AJ147-AL147-AM147,0)*-1</f>
        <v>0</v>
      </c>
      <c r="AL147" s="10">
        <v>10</v>
      </c>
      <c r="AM147" s="10">
        <v>3</v>
      </c>
      <c r="AN147" s="7">
        <f>AJ147+AK147+AO147</f>
        <v>1</v>
      </c>
      <c r="AO147" s="6"/>
      <c r="AP147" s="3">
        <v>0.5</v>
      </c>
      <c r="AQ147" s="15">
        <f>MIN(AN147,AL147)*AP147</f>
        <v>0.5</v>
      </c>
      <c r="AR147" s="6">
        <v>0</v>
      </c>
      <c r="AS147" s="6">
        <v>0</v>
      </c>
      <c r="AT147" s="6">
        <v>1</v>
      </c>
      <c r="AU147" s="6">
        <v>0</v>
      </c>
      <c r="AV147" s="7"/>
      <c r="AW147" s="7">
        <v>0</v>
      </c>
      <c r="AX147" s="7"/>
      <c r="AY147" s="7">
        <v>0</v>
      </c>
      <c r="AZ147" s="6"/>
      <c r="BA147" s="6">
        <v>0</v>
      </c>
      <c r="BB147" s="6"/>
      <c r="BC147" s="6">
        <v>0</v>
      </c>
      <c r="BD147" s="7"/>
      <c r="BE147" s="7">
        <f>IF(DO147&gt;=70, 5, 0)</f>
        <v>0</v>
      </c>
      <c r="BF147" s="7"/>
      <c r="BG147" s="7"/>
      <c r="BH147" s="7">
        <v>0</v>
      </c>
      <c r="BI147" s="6"/>
      <c r="BJ147" s="6">
        <f>IF(EB147&gt;=70, 6, 0)</f>
        <v>0</v>
      </c>
      <c r="BK147" s="6">
        <v>-5</v>
      </c>
      <c r="BL147" s="7">
        <v>-5</v>
      </c>
      <c r="BM147" s="7">
        <v>-5</v>
      </c>
      <c r="BN147" s="7">
        <v>-5</v>
      </c>
      <c r="BO147" s="6"/>
      <c r="BP147" s="6">
        <f>IF(EE147&gt;=70, 6, 0)</f>
        <v>0</v>
      </c>
      <c r="BQ147" s="6">
        <v>-5</v>
      </c>
      <c r="BR147" s="7"/>
      <c r="BS147" s="7">
        <v>0</v>
      </c>
      <c r="BT147" s="7">
        <v>0</v>
      </c>
      <c r="BU147" s="6"/>
      <c r="BV147" s="6">
        <v>-5</v>
      </c>
      <c r="BW147" s="6">
        <f>IF(DR147&gt;=70, 5, 0)</f>
        <v>0</v>
      </c>
      <c r="BX147" s="6">
        <v>-5</v>
      </c>
      <c r="BY147" s="6"/>
      <c r="BZ147" s="6">
        <v>-5</v>
      </c>
      <c r="CA147" s="7">
        <v>-5</v>
      </c>
      <c r="CB147" s="7">
        <v>-5</v>
      </c>
      <c r="CC147" s="7">
        <v>-5</v>
      </c>
      <c r="CD147" s="6">
        <v>-5</v>
      </c>
      <c r="CE147" s="6">
        <f>IF(DU147&gt;=70, 5, 0)</f>
        <v>0</v>
      </c>
      <c r="CF147" s="6">
        <v>0</v>
      </c>
      <c r="CG147" s="6">
        <v>-5</v>
      </c>
      <c r="CH147" s="6"/>
      <c r="CI147" s="6">
        <v>-5</v>
      </c>
      <c r="CJ147" s="7"/>
      <c r="CK147" s="7"/>
      <c r="CL147" s="7"/>
      <c r="CM147" s="6"/>
      <c r="CN147" s="6">
        <f>IF(DX147&gt;=70, 5, 0)</f>
        <v>0</v>
      </c>
      <c r="CO147" s="6"/>
      <c r="CP147" s="6"/>
      <c r="CQ147" s="6"/>
      <c r="CR147" s="7"/>
      <c r="CS147" s="7">
        <f>IF(EH147&gt;=70, 6, 0)</f>
        <v>0</v>
      </c>
      <c r="CT147" s="7"/>
      <c r="CU147" s="6"/>
      <c r="CV147" s="7"/>
      <c r="CW147" s="6"/>
      <c r="CX147" s="10">
        <f>SUM(AR147:CW147)</f>
        <v>-69</v>
      </c>
      <c r="CY147" s="10">
        <v>50</v>
      </c>
      <c r="CZ147" s="17">
        <f>CX147+CY147</f>
        <v>-19</v>
      </c>
      <c r="DA147" s="1">
        <v>88.57</v>
      </c>
      <c r="DB147" s="18">
        <v>0</v>
      </c>
      <c r="DC147" s="18">
        <v>0</v>
      </c>
      <c r="DD147" s="30">
        <f>AVERAGE(DB147:DC147)</f>
        <v>0</v>
      </c>
      <c r="DE147" s="1">
        <v>0</v>
      </c>
      <c r="DF147" s="30">
        <v>0</v>
      </c>
      <c r="DG147" s="1">
        <v>0</v>
      </c>
      <c r="DH147" s="30">
        <v>0</v>
      </c>
      <c r="DI147" s="18">
        <v>0</v>
      </c>
      <c r="DJ147" s="18">
        <v>0</v>
      </c>
      <c r="DK147" s="1"/>
      <c r="DL147" s="15">
        <f>AVERAGE(DA147,DD147:DH147,DK147)</f>
        <v>14.761666666666665</v>
      </c>
      <c r="DM147" s="1">
        <v>40</v>
      </c>
      <c r="DN147" s="1">
        <v>0</v>
      </c>
      <c r="DO147" s="1">
        <f>MAX(DM147:DN147)</f>
        <v>40</v>
      </c>
      <c r="DP147" s="30">
        <v>0</v>
      </c>
      <c r="DQ147" s="30">
        <v>0</v>
      </c>
      <c r="DR147" s="30">
        <f>MAX(DP147:DQ147)</f>
        <v>0</v>
      </c>
      <c r="DS147" s="1">
        <v>0</v>
      </c>
      <c r="DT147" s="1">
        <v>0</v>
      </c>
      <c r="DU147" s="1">
        <f>MAX(DS147:DT147)</f>
        <v>0</v>
      </c>
      <c r="DV147" s="30">
        <v>0</v>
      </c>
      <c r="DW147" s="30">
        <v>0</v>
      </c>
      <c r="DX147" s="30"/>
      <c r="DY147" s="15">
        <f>AVERAGE(DO147,DR147,DU147,DX147)</f>
        <v>13.333333333333334</v>
      </c>
      <c r="DZ147" s="1">
        <v>0</v>
      </c>
      <c r="EA147" s="1">
        <v>0</v>
      </c>
      <c r="EB147" s="1">
        <f>MIN(MAX(DZ147:EA147)+0.2*EH147, 100)</f>
        <v>0</v>
      </c>
      <c r="EC147" s="30">
        <v>50</v>
      </c>
      <c r="ED147" s="30">
        <v>0</v>
      </c>
      <c r="EE147" s="30">
        <f>MIN(MAX(EC147:ED147)+0.15*EH147, 100)</f>
        <v>50</v>
      </c>
      <c r="EF147" s="1">
        <v>0</v>
      </c>
      <c r="EG147" s="1">
        <v>0</v>
      </c>
      <c r="EH147" s="1">
        <f>MAX(EF147:EG147)</f>
        <v>0</v>
      </c>
      <c r="EI147" s="15">
        <f>AVERAGE(EB147,EE147,EH147)</f>
        <v>16.666666666666668</v>
      </c>
      <c r="EJ147" s="3">
        <v>0.25</v>
      </c>
      <c r="EK147" s="3">
        <v>0.2</v>
      </c>
      <c r="EL147" s="3">
        <v>0.25</v>
      </c>
      <c r="EM147" s="3">
        <v>0.3</v>
      </c>
      <c r="EN147" s="25">
        <f>MIN(IF(C147="Yes",AQ147+CZ147,0),100)</f>
        <v>-18.5</v>
      </c>
      <c r="EO147" s="25">
        <f>IF(ES147&lt;0,EN147+ES147*-4,EN147)</f>
        <v>-18.5</v>
      </c>
      <c r="EP147" s="25">
        <f>MIN(IF(C147="Yes",AQ147+DL147,0), 100)</f>
        <v>15.261666666666665</v>
      </c>
      <c r="EQ147" s="25">
        <f>MIN(IF(C147="Yes",AQ147+DY147,0),100)</f>
        <v>13.833333333333334</v>
      </c>
      <c r="ER147" s="25">
        <f>MIN(IF(C147="Yes",AQ147+EI147,0), 100)</f>
        <v>17.166666666666668</v>
      </c>
      <c r="ES147" s="26">
        <f>EJ147*EN147+EK147*EP147+EL147*EQ147+EM147*ER147</f>
        <v>7.0356666666666676</v>
      </c>
      <c r="ET147" s="26">
        <f>EJ147*EO147+EK147*EP147+EL147*EQ147+EM147*ER147</f>
        <v>7.0356666666666676</v>
      </c>
    </row>
    <row r="148" spans="1:150" customFormat="1" x14ac:dyDescent="0.3">
      <c r="A148">
        <v>1402019023</v>
      </c>
      <c r="B148" t="s">
        <v>106</v>
      </c>
      <c r="C148" s="2" t="s">
        <v>108</v>
      </c>
      <c r="D148" s="6"/>
      <c r="E148" s="6"/>
      <c r="F148" s="7"/>
      <c r="G148" s="7">
        <v>1</v>
      </c>
      <c r="H148" s="6">
        <v>0</v>
      </c>
      <c r="I148" s="6"/>
      <c r="J148" s="7"/>
      <c r="K148" s="7"/>
      <c r="L148" s="6"/>
      <c r="M148" s="8"/>
      <c r="N148" s="7"/>
      <c r="O148" s="7"/>
      <c r="P148" s="6"/>
      <c r="Q148" s="8"/>
      <c r="R148" s="7">
        <v>0</v>
      </c>
      <c r="S148" s="7"/>
      <c r="T148" s="6"/>
      <c r="U148" s="6"/>
      <c r="V148" s="7"/>
      <c r="W148" s="7"/>
      <c r="X148" s="6"/>
      <c r="Y148" s="6"/>
      <c r="Z148" s="7"/>
      <c r="AA148" s="7"/>
      <c r="AB148" s="6"/>
      <c r="AC148" s="6"/>
      <c r="AD148" s="7"/>
      <c r="AE148" s="8"/>
      <c r="AF148" s="10">
        <v>14</v>
      </c>
      <c r="AG148" s="10">
        <v>10</v>
      </c>
      <c r="AH148" s="10">
        <f>COUNT(D148:AE148)</f>
        <v>3</v>
      </c>
      <c r="AI148" s="22">
        <f>IF(C148="Yes",(AF148-AH148+(CZ148-50)/AG148)/AF148,0)</f>
        <v>0.4642857142857143</v>
      </c>
      <c r="AJ148" s="11">
        <f>SUM(D148:AE148)</f>
        <v>1</v>
      </c>
      <c r="AK148" s="10">
        <f>MAX(AJ148-AL148-AM148,0)*-1</f>
        <v>0</v>
      </c>
      <c r="AL148" s="10">
        <v>10</v>
      </c>
      <c r="AM148" s="10">
        <v>3</v>
      </c>
      <c r="AN148" s="7">
        <f>AJ148+AK148+AO148</f>
        <v>1</v>
      </c>
      <c r="AO148" s="6"/>
      <c r="AP148" s="3">
        <v>0.5</v>
      </c>
      <c r="AQ148" s="15">
        <f>MIN(AN148,AL148)*AP148</f>
        <v>0.5</v>
      </c>
      <c r="AR148" s="6">
        <v>0</v>
      </c>
      <c r="AS148" s="6">
        <v>0</v>
      </c>
      <c r="AT148" s="6">
        <v>5</v>
      </c>
      <c r="AU148" s="6">
        <v>0</v>
      </c>
      <c r="AV148" s="7"/>
      <c r="AW148" s="7">
        <v>0</v>
      </c>
      <c r="AX148" s="7"/>
      <c r="AY148" s="7">
        <v>0</v>
      </c>
      <c r="AZ148" s="6">
        <v>-5</v>
      </c>
      <c r="BA148" s="6">
        <v>0</v>
      </c>
      <c r="BB148" s="6"/>
      <c r="BC148" s="6">
        <v>-5</v>
      </c>
      <c r="BD148" s="7"/>
      <c r="BE148" s="7">
        <f>IF(DO148&gt;=70, 5, 0)</f>
        <v>0</v>
      </c>
      <c r="BF148" s="7"/>
      <c r="BG148" s="7"/>
      <c r="BH148" s="7">
        <v>0</v>
      </c>
      <c r="BI148" s="6"/>
      <c r="BJ148" s="6">
        <f>IF(EB148&gt;=70, 6, 0)</f>
        <v>0</v>
      </c>
      <c r="BK148" s="6">
        <v>0</v>
      </c>
      <c r="BL148" s="7">
        <v>-5</v>
      </c>
      <c r="BM148" s="7">
        <v>-5</v>
      </c>
      <c r="BN148" s="7">
        <v>-5</v>
      </c>
      <c r="BO148" s="6"/>
      <c r="BP148" s="6">
        <f>IF(EE148&gt;=70, 6, 0)</f>
        <v>0</v>
      </c>
      <c r="BQ148" s="6">
        <v>-5</v>
      </c>
      <c r="BR148" s="7"/>
      <c r="BS148" s="7">
        <v>-5</v>
      </c>
      <c r="BT148" s="7">
        <v>-5</v>
      </c>
      <c r="BU148" s="6"/>
      <c r="BV148" s="6">
        <v>-5</v>
      </c>
      <c r="BW148" s="6">
        <f>IF(DR148&gt;=70, 5, 0)</f>
        <v>0</v>
      </c>
      <c r="BX148" s="6">
        <v>-5</v>
      </c>
      <c r="BY148" s="6"/>
      <c r="BZ148" s="6">
        <v>-5</v>
      </c>
      <c r="CA148" s="7">
        <v>0</v>
      </c>
      <c r="CB148" s="7">
        <v>-5</v>
      </c>
      <c r="CC148" s="7">
        <v>-5</v>
      </c>
      <c r="CD148" s="6">
        <v>0</v>
      </c>
      <c r="CE148" s="6">
        <f>IF(DU148&gt;=70, 5, 0)</f>
        <v>0</v>
      </c>
      <c r="CF148" s="6">
        <v>0</v>
      </c>
      <c r="CG148" s="6">
        <v>0</v>
      </c>
      <c r="CH148" s="6"/>
      <c r="CI148" s="6">
        <v>-5</v>
      </c>
      <c r="CJ148" s="7"/>
      <c r="CK148" s="7"/>
      <c r="CL148" s="7"/>
      <c r="CM148" s="6"/>
      <c r="CN148" s="6">
        <f>IF(DX148&gt;=70, 5, 0)</f>
        <v>0</v>
      </c>
      <c r="CO148" s="6"/>
      <c r="CP148" s="6"/>
      <c r="CQ148" s="6"/>
      <c r="CR148" s="7"/>
      <c r="CS148" s="7">
        <f>IF(EH148&gt;=70, 6, 0)</f>
        <v>0</v>
      </c>
      <c r="CT148" s="7"/>
      <c r="CU148" s="6">
        <v>20</v>
      </c>
      <c r="CV148" s="7"/>
      <c r="CW148" s="6"/>
      <c r="CX148" s="10">
        <f>SUM(AR148:CW148)</f>
        <v>-45</v>
      </c>
      <c r="CY148" s="10">
        <v>50</v>
      </c>
      <c r="CZ148" s="17">
        <f>CX148+CY148</f>
        <v>5</v>
      </c>
      <c r="DA148" s="1">
        <v>65.709999999999994</v>
      </c>
      <c r="DB148" s="18">
        <v>0</v>
      </c>
      <c r="DC148" s="18">
        <v>50</v>
      </c>
      <c r="DD148" s="30">
        <f>AVERAGE(DB148:DC148)</f>
        <v>25</v>
      </c>
      <c r="DE148" s="1">
        <v>0</v>
      </c>
      <c r="DF148" s="30">
        <v>0</v>
      </c>
      <c r="DG148" s="1">
        <v>0</v>
      </c>
      <c r="DH148" s="30">
        <v>0</v>
      </c>
      <c r="DI148" s="18">
        <v>0</v>
      </c>
      <c r="DJ148" s="18">
        <v>0</v>
      </c>
      <c r="DK148" s="1"/>
      <c r="DL148" s="15">
        <f>AVERAGE(DA148,DD148:DH148,DK148)</f>
        <v>15.118333333333332</v>
      </c>
      <c r="DM148" s="1">
        <v>26.67</v>
      </c>
      <c r="DN148" s="1">
        <v>20</v>
      </c>
      <c r="DO148" s="1">
        <f>MAX(DM148:DN148)</f>
        <v>26.67</v>
      </c>
      <c r="DP148" s="30">
        <v>0</v>
      </c>
      <c r="DQ148" s="30">
        <v>0</v>
      </c>
      <c r="DR148" s="30">
        <f>MAX(DP148:DQ148)</f>
        <v>0</v>
      </c>
      <c r="DS148" s="1">
        <v>0</v>
      </c>
      <c r="DT148" s="1">
        <v>0</v>
      </c>
      <c r="DU148" s="1">
        <f>MAX(DS148:DT148)</f>
        <v>0</v>
      </c>
      <c r="DV148" s="30">
        <v>0</v>
      </c>
      <c r="DW148" s="30">
        <v>0</v>
      </c>
      <c r="DX148" s="30"/>
      <c r="DY148" s="15">
        <f>AVERAGE(DO148,DR148,DU148,DX148)</f>
        <v>8.89</v>
      </c>
      <c r="DZ148" s="1">
        <v>0</v>
      </c>
      <c r="EA148" s="1">
        <v>0</v>
      </c>
      <c r="EB148" s="1">
        <f>MIN(MAX(DZ148:EA148)+0.2*EH148, 100)</f>
        <v>0</v>
      </c>
      <c r="EC148" s="30">
        <v>0</v>
      </c>
      <c r="ED148" s="30">
        <v>0</v>
      </c>
      <c r="EE148" s="30">
        <f>MIN(MAX(EC148:ED148)+0.15*EH148, 100)</f>
        <v>0</v>
      </c>
      <c r="EF148" s="1">
        <v>0</v>
      </c>
      <c r="EG148" s="1">
        <v>0</v>
      </c>
      <c r="EH148" s="1">
        <f>MAX(EF148:EG148)</f>
        <v>0</v>
      </c>
      <c r="EI148" s="15">
        <f>AVERAGE(EB148,EE148,EH148)</f>
        <v>0</v>
      </c>
      <c r="EJ148" s="3">
        <v>0.25</v>
      </c>
      <c r="EK148" s="3">
        <v>0.2</v>
      </c>
      <c r="EL148" s="3">
        <v>0.25</v>
      </c>
      <c r="EM148" s="3">
        <v>0.3</v>
      </c>
      <c r="EN148" s="25">
        <f>MIN(IF(C148="Yes",AQ148+CZ148,0),100)</f>
        <v>5.5</v>
      </c>
      <c r="EO148" s="25">
        <f>IF(ES148&lt;0,EN148+ES148*-4,EN148)</f>
        <v>5.5</v>
      </c>
      <c r="EP148" s="25">
        <f>MIN(IF(C148="Yes",AQ148+DL148,0), 100)</f>
        <v>15.618333333333332</v>
      </c>
      <c r="EQ148" s="25">
        <f>MIN(IF(C148="Yes",AQ148+DY148,0),100)</f>
        <v>9.39</v>
      </c>
      <c r="ER148" s="25">
        <f>MIN(IF(C148="Yes",AQ148+EI148,0), 100)</f>
        <v>0.5</v>
      </c>
      <c r="ES148" s="26">
        <f>EJ148*EN148+EK148*EP148+EL148*EQ148+EM148*ER148</f>
        <v>6.9961666666666673</v>
      </c>
      <c r="ET148" s="26">
        <f>EJ148*EO148+EK148*EP148+EL148*EQ148+EM148*ER148</f>
        <v>6.9961666666666673</v>
      </c>
    </row>
    <row r="149" spans="1:150" customFormat="1" x14ac:dyDescent="0.3">
      <c r="A149">
        <v>1402018032</v>
      </c>
      <c r="B149" t="s">
        <v>107</v>
      </c>
      <c r="C149" s="2" t="s">
        <v>108</v>
      </c>
      <c r="D149" s="6"/>
      <c r="E149" s="6"/>
      <c r="F149" s="7"/>
      <c r="G149" s="7"/>
      <c r="H149" s="6">
        <v>0</v>
      </c>
      <c r="I149" s="6"/>
      <c r="J149" s="7"/>
      <c r="K149" s="7"/>
      <c r="L149" s="6"/>
      <c r="M149" s="8"/>
      <c r="N149" s="7"/>
      <c r="O149" s="7"/>
      <c r="P149" s="6"/>
      <c r="Q149" s="8"/>
      <c r="R149" s="7">
        <v>0</v>
      </c>
      <c r="S149" s="7"/>
      <c r="T149" s="6"/>
      <c r="U149" s="6"/>
      <c r="V149" s="7"/>
      <c r="W149" s="7"/>
      <c r="X149" s="6"/>
      <c r="Y149" s="6"/>
      <c r="Z149" s="7"/>
      <c r="AA149" s="7"/>
      <c r="AB149" s="6"/>
      <c r="AC149" s="6"/>
      <c r="AD149" s="7"/>
      <c r="AE149" s="8"/>
      <c r="AF149" s="10">
        <v>14</v>
      </c>
      <c r="AG149" s="10">
        <v>10</v>
      </c>
      <c r="AH149" s="10">
        <f>COUNT(D149:AE149)</f>
        <v>2</v>
      </c>
      <c r="AI149" s="22">
        <f>IF(C149="Yes",(AF149-AH149+(CZ149-50)/AG149)/AF149,0)</f>
        <v>0.52857142857142858</v>
      </c>
      <c r="AJ149" s="11">
        <f>SUM(D149:AE149)</f>
        <v>0</v>
      </c>
      <c r="AK149" s="10">
        <f>MAX(AJ149-AL149-AM149,0)*-1</f>
        <v>0</v>
      </c>
      <c r="AL149" s="10">
        <v>10</v>
      </c>
      <c r="AM149" s="10">
        <v>3</v>
      </c>
      <c r="AN149" s="7">
        <f>AJ149+AK149+AO149</f>
        <v>0</v>
      </c>
      <c r="AO149" s="6"/>
      <c r="AP149" s="3">
        <v>0.5</v>
      </c>
      <c r="AQ149" s="15">
        <f>MIN(AN149,AL149)*AP149</f>
        <v>0</v>
      </c>
      <c r="AR149" s="6">
        <v>0</v>
      </c>
      <c r="AS149" s="6">
        <v>0</v>
      </c>
      <c r="AT149" s="6">
        <v>0</v>
      </c>
      <c r="AU149" s="6">
        <v>0</v>
      </c>
      <c r="AV149" s="7">
        <v>-5</v>
      </c>
      <c r="AW149" s="7">
        <v>0</v>
      </c>
      <c r="AX149" s="7"/>
      <c r="AY149" s="7">
        <v>0</v>
      </c>
      <c r="AZ149" s="6"/>
      <c r="BA149" s="6">
        <v>3</v>
      </c>
      <c r="BB149" s="6"/>
      <c r="BC149" s="6">
        <v>0</v>
      </c>
      <c r="BD149" s="7"/>
      <c r="BE149" s="7">
        <f>IF(DO149&gt;=70, 5, 0)</f>
        <v>0</v>
      </c>
      <c r="BF149" s="7"/>
      <c r="BG149" s="7"/>
      <c r="BH149" s="7">
        <v>-5</v>
      </c>
      <c r="BI149" s="6"/>
      <c r="BJ149" s="6">
        <f>IF(EB149&gt;=70, 6, 0)</f>
        <v>0</v>
      </c>
      <c r="BK149" s="6">
        <v>0</v>
      </c>
      <c r="BL149" s="7">
        <v>-5</v>
      </c>
      <c r="BM149" s="7">
        <v>-5</v>
      </c>
      <c r="BN149" s="7">
        <v>0</v>
      </c>
      <c r="BO149" s="6"/>
      <c r="BP149" s="6">
        <f>IF(EE149&gt;=70, 6, 0)</f>
        <v>0</v>
      </c>
      <c r="BQ149" s="6">
        <v>0</v>
      </c>
      <c r="BR149" s="7"/>
      <c r="BS149" s="7">
        <v>-5</v>
      </c>
      <c r="BT149" s="7">
        <v>-5</v>
      </c>
      <c r="BU149" s="6"/>
      <c r="BV149" s="6">
        <v>0</v>
      </c>
      <c r="BW149" s="6">
        <f>IF(DR149&gt;=70, 5, 0)</f>
        <v>0</v>
      </c>
      <c r="BX149" s="6">
        <v>-5</v>
      </c>
      <c r="BY149" s="6"/>
      <c r="BZ149" s="6">
        <v>-5</v>
      </c>
      <c r="CA149" s="7">
        <v>0</v>
      </c>
      <c r="CB149" s="7">
        <v>-5</v>
      </c>
      <c r="CC149" s="7">
        <v>-5</v>
      </c>
      <c r="CD149" s="6">
        <v>0</v>
      </c>
      <c r="CE149" s="6">
        <f>IF(DU149&gt;=70, 5, 0)</f>
        <v>0</v>
      </c>
      <c r="CF149" s="6">
        <v>6</v>
      </c>
      <c r="CG149" s="6">
        <v>-5</v>
      </c>
      <c r="CH149" s="6"/>
      <c r="CI149" s="6">
        <v>0</v>
      </c>
      <c r="CJ149" s="7"/>
      <c r="CK149" s="7"/>
      <c r="CL149" s="7"/>
      <c r="CM149" s="6"/>
      <c r="CN149" s="6">
        <f>IF(DX149&gt;=70, 5, 0)</f>
        <v>0</v>
      </c>
      <c r="CO149" s="6"/>
      <c r="CP149" s="6"/>
      <c r="CQ149" s="6"/>
      <c r="CR149" s="7"/>
      <c r="CS149" s="7">
        <f>IF(EH149&gt;=70, 6, 0)</f>
        <v>0</v>
      </c>
      <c r="CT149" s="7"/>
      <c r="CU149" s="6"/>
      <c r="CV149" s="7"/>
      <c r="CW149" s="6"/>
      <c r="CX149" s="10">
        <f>SUM(AR149:CW149)</f>
        <v>-46</v>
      </c>
      <c r="CY149" s="10">
        <v>50</v>
      </c>
      <c r="CZ149" s="17">
        <f>CX149+CY149</f>
        <v>4</v>
      </c>
      <c r="DA149" s="1">
        <v>68.569999999999993</v>
      </c>
      <c r="DB149" s="18">
        <v>50</v>
      </c>
      <c r="DC149" s="18">
        <v>50</v>
      </c>
      <c r="DD149" s="30">
        <f>AVERAGE(DB149:DC149)</f>
        <v>50</v>
      </c>
      <c r="DE149" s="1">
        <v>0</v>
      </c>
      <c r="DF149" s="30">
        <v>35</v>
      </c>
      <c r="DG149" s="1">
        <v>0</v>
      </c>
      <c r="DH149" s="30">
        <v>0</v>
      </c>
      <c r="DI149" s="18">
        <v>0</v>
      </c>
      <c r="DJ149" s="18">
        <v>0</v>
      </c>
      <c r="DK149" s="1"/>
      <c r="DL149" s="15">
        <f>AVERAGE(DA149,DD149:DH149,DK149)</f>
        <v>25.594999999999999</v>
      </c>
      <c r="DM149" s="1">
        <v>0</v>
      </c>
      <c r="DN149" s="1">
        <v>0</v>
      </c>
      <c r="DO149" s="1">
        <f>MAX(DM149:DN149)</f>
        <v>0</v>
      </c>
      <c r="DP149" s="30">
        <v>0</v>
      </c>
      <c r="DQ149" s="30">
        <v>0</v>
      </c>
      <c r="DR149" s="30">
        <f>MAX(DP149:DQ149)</f>
        <v>0</v>
      </c>
      <c r="DS149" s="1">
        <v>0</v>
      </c>
      <c r="DT149" s="1">
        <v>0</v>
      </c>
      <c r="DU149" s="1">
        <f>MAX(DS149:DT149)</f>
        <v>0</v>
      </c>
      <c r="DV149" s="30">
        <v>0</v>
      </c>
      <c r="DW149" s="30">
        <v>0</v>
      </c>
      <c r="DX149" s="30"/>
      <c r="DY149" s="15">
        <f>AVERAGE(DO149,DR149,DU149,DX149)</f>
        <v>0</v>
      </c>
      <c r="DZ149" s="1">
        <v>0</v>
      </c>
      <c r="EA149" s="1">
        <v>0</v>
      </c>
      <c r="EB149" s="1">
        <f>MIN(MAX(DZ149:EA149)+0.2*EH149, 100)</f>
        <v>0</v>
      </c>
      <c r="EC149" s="30">
        <v>0</v>
      </c>
      <c r="ED149" s="30">
        <v>0</v>
      </c>
      <c r="EE149" s="30">
        <f>MIN(MAX(EC149:ED149)+0.15*EH149, 100)</f>
        <v>0</v>
      </c>
      <c r="EF149" s="1">
        <v>0</v>
      </c>
      <c r="EG149" s="1">
        <v>0</v>
      </c>
      <c r="EH149" s="1">
        <f>MAX(EF149:EG149)</f>
        <v>0</v>
      </c>
      <c r="EI149" s="15">
        <f>AVERAGE(EB149,EE149,EH149)</f>
        <v>0</v>
      </c>
      <c r="EJ149" s="3">
        <v>0.25</v>
      </c>
      <c r="EK149" s="3">
        <v>0.2</v>
      </c>
      <c r="EL149" s="3">
        <v>0.25</v>
      </c>
      <c r="EM149" s="3">
        <v>0.3</v>
      </c>
      <c r="EN149" s="25">
        <f>MIN(IF(C149="Yes",AQ149+CZ149,0),100)</f>
        <v>4</v>
      </c>
      <c r="EO149" s="25">
        <f>IF(ES149&lt;0,EN149+ES149*-4,EN149)</f>
        <v>4</v>
      </c>
      <c r="EP149" s="25">
        <f>MIN(IF(C149="Yes",AQ149+DL149,0), 100)</f>
        <v>25.594999999999999</v>
      </c>
      <c r="EQ149" s="25">
        <f>MIN(IF(C149="Yes",AQ149+DY149,0),100)</f>
        <v>0</v>
      </c>
      <c r="ER149" s="25">
        <f>MIN(IF(C149="Yes",AQ149+EI149,0), 100)</f>
        <v>0</v>
      </c>
      <c r="ES149" s="26">
        <f>EJ149*EN149+EK149*EP149+EL149*EQ149+EM149*ER149</f>
        <v>6.1189999999999998</v>
      </c>
      <c r="ET149" s="26">
        <f>EJ149*EO149+EK149*EP149+EL149*EQ149+EM149*ER149</f>
        <v>6.1189999999999998</v>
      </c>
    </row>
    <row r="150" spans="1:150" customFormat="1" x14ac:dyDescent="0.3">
      <c r="A150">
        <v>1402018164</v>
      </c>
      <c r="B150" t="s">
        <v>107</v>
      </c>
      <c r="C150" s="2" t="s">
        <v>108</v>
      </c>
      <c r="D150" s="6"/>
      <c r="E150" s="6"/>
      <c r="F150" s="7"/>
      <c r="G150" s="7"/>
      <c r="H150" s="6"/>
      <c r="I150" s="6">
        <v>1</v>
      </c>
      <c r="J150" s="7"/>
      <c r="K150" s="7"/>
      <c r="L150" s="6"/>
      <c r="M150" s="8"/>
      <c r="N150" s="7"/>
      <c r="O150" s="7"/>
      <c r="P150" s="6">
        <v>1</v>
      </c>
      <c r="Q150" s="8"/>
      <c r="R150" s="7"/>
      <c r="S150" s="7"/>
      <c r="T150" s="6"/>
      <c r="U150" s="16"/>
      <c r="V150" s="7"/>
      <c r="W150" s="7"/>
      <c r="X150" s="6"/>
      <c r="Y150" s="6"/>
      <c r="Z150" s="7"/>
      <c r="AA150" s="7"/>
      <c r="AB150" s="6"/>
      <c r="AC150" s="6"/>
      <c r="AD150" s="7"/>
      <c r="AE150" s="8"/>
      <c r="AF150" s="10">
        <v>14</v>
      </c>
      <c r="AG150" s="10">
        <v>10</v>
      </c>
      <c r="AH150" s="10">
        <f>COUNT(D150:AE150)</f>
        <v>2</v>
      </c>
      <c r="AI150" s="22">
        <f>IF(C150="Yes",(AF150-AH150+(CZ150-50)/AG150)/AF150,0)</f>
        <v>0.43571428571428567</v>
      </c>
      <c r="AJ150" s="11">
        <f>SUM(D150:AE150)</f>
        <v>2</v>
      </c>
      <c r="AK150" s="10">
        <f>MAX(AJ150-AL150-AM150,0)*-1</f>
        <v>0</v>
      </c>
      <c r="AL150" s="10">
        <v>10</v>
      </c>
      <c r="AM150" s="10">
        <v>3</v>
      </c>
      <c r="AN150" s="7">
        <f>AJ150+AK150+AO150</f>
        <v>2</v>
      </c>
      <c r="AO150" s="6"/>
      <c r="AP150" s="3">
        <v>0.5</v>
      </c>
      <c r="AQ150" s="15">
        <f>MIN(AN150,AL150)*AP150</f>
        <v>1</v>
      </c>
      <c r="AR150" s="6">
        <v>0</v>
      </c>
      <c r="AS150" s="6">
        <v>0</v>
      </c>
      <c r="AT150" s="6">
        <v>-5</v>
      </c>
      <c r="AU150" s="6">
        <v>0</v>
      </c>
      <c r="AV150" s="7"/>
      <c r="AW150" s="7">
        <v>-5</v>
      </c>
      <c r="AX150" s="7"/>
      <c r="AY150" s="7">
        <v>-5</v>
      </c>
      <c r="AZ150" s="6"/>
      <c r="BA150" s="6">
        <v>0</v>
      </c>
      <c r="BB150" s="6"/>
      <c r="BC150" s="6">
        <v>-5</v>
      </c>
      <c r="BD150" s="7">
        <v>-5</v>
      </c>
      <c r="BE150" s="7">
        <f>IF(DO150&gt;=70, 5, 0)</f>
        <v>0</v>
      </c>
      <c r="BF150" s="7"/>
      <c r="BG150" s="7"/>
      <c r="BH150" s="7">
        <v>0</v>
      </c>
      <c r="BI150" s="6"/>
      <c r="BJ150" s="6">
        <f>IF(EB150&gt;=70, 6, 0)</f>
        <v>0</v>
      </c>
      <c r="BK150" s="6">
        <v>0</v>
      </c>
      <c r="BL150" s="7">
        <v>-5</v>
      </c>
      <c r="BM150" s="7">
        <v>-5</v>
      </c>
      <c r="BN150" s="7">
        <v>-5</v>
      </c>
      <c r="BO150" s="6"/>
      <c r="BP150" s="6">
        <f>IF(EE150&gt;=70, 6, 0)</f>
        <v>0</v>
      </c>
      <c r="BQ150" s="6">
        <v>-5</v>
      </c>
      <c r="BR150" s="7"/>
      <c r="BS150" s="7">
        <v>0</v>
      </c>
      <c r="BT150" s="7">
        <v>0</v>
      </c>
      <c r="BU150" s="6">
        <v>5</v>
      </c>
      <c r="BV150" s="6">
        <v>0</v>
      </c>
      <c r="BW150" s="6">
        <f>IF(DR150&gt;=70, 5, 0)</f>
        <v>0</v>
      </c>
      <c r="BX150" s="6">
        <v>0</v>
      </c>
      <c r="BY150" s="6"/>
      <c r="BZ150" s="6">
        <v>-5</v>
      </c>
      <c r="CA150" s="7">
        <v>0</v>
      </c>
      <c r="CB150" s="7">
        <v>-5</v>
      </c>
      <c r="CC150" s="7">
        <v>-5</v>
      </c>
      <c r="CD150" s="6">
        <v>0</v>
      </c>
      <c r="CE150" s="6">
        <f>IF(DU150&gt;=70, 5, 0)</f>
        <v>0</v>
      </c>
      <c r="CF150" s="6">
        <v>6</v>
      </c>
      <c r="CG150" s="6">
        <v>-5</v>
      </c>
      <c r="CH150" s="6"/>
      <c r="CI150" s="6">
        <v>-5</v>
      </c>
      <c r="CJ150" s="7"/>
      <c r="CK150" s="7"/>
      <c r="CL150" s="7"/>
      <c r="CM150" s="6"/>
      <c r="CN150" s="6">
        <f>IF(DX150&gt;=70, 5, 0)</f>
        <v>0</v>
      </c>
      <c r="CO150" s="6"/>
      <c r="CP150" s="6"/>
      <c r="CQ150" s="6"/>
      <c r="CR150" s="7"/>
      <c r="CS150" s="7">
        <f>IF(EH150&gt;=70, 6, 0)</f>
        <v>0</v>
      </c>
      <c r="CT150" s="7"/>
      <c r="CU150" s="6"/>
      <c r="CV150" s="7"/>
      <c r="CW150" s="6"/>
      <c r="CX150" s="10">
        <f>SUM(AR150:CW150)</f>
        <v>-59</v>
      </c>
      <c r="CY150" s="10">
        <v>50</v>
      </c>
      <c r="CZ150" s="17">
        <f>CX150+CY150</f>
        <v>-9</v>
      </c>
      <c r="DA150" s="1">
        <v>0</v>
      </c>
      <c r="DB150" s="18">
        <v>0</v>
      </c>
      <c r="DC150" s="18">
        <v>0</v>
      </c>
      <c r="DD150" s="30">
        <f>AVERAGE(DB150:DC150)</f>
        <v>0</v>
      </c>
      <c r="DE150" s="1">
        <v>0</v>
      </c>
      <c r="DF150" s="30">
        <v>0</v>
      </c>
      <c r="DG150" s="1">
        <v>0</v>
      </c>
      <c r="DH150" s="30">
        <v>0</v>
      </c>
      <c r="DI150" s="18">
        <v>0</v>
      </c>
      <c r="DJ150" s="18">
        <v>0</v>
      </c>
      <c r="DK150" s="1"/>
      <c r="DL150" s="15">
        <f>AVERAGE(DA150,DD150:DH150,DK150)</f>
        <v>0</v>
      </c>
      <c r="DM150" s="1">
        <v>53.33</v>
      </c>
      <c r="DN150" s="1">
        <v>0</v>
      </c>
      <c r="DO150" s="1">
        <f>MAX(DM150:DN150)</f>
        <v>53.33</v>
      </c>
      <c r="DP150" s="30">
        <v>5.56</v>
      </c>
      <c r="DQ150" s="30">
        <v>0</v>
      </c>
      <c r="DR150" s="30">
        <f>MAX(DP150:DQ150)</f>
        <v>5.56</v>
      </c>
      <c r="DS150" s="1">
        <v>5.56</v>
      </c>
      <c r="DT150" s="1">
        <v>0</v>
      </c>
      <c r="DU150" s="1">
        <f>MAX(DS150:DT150)</f>
        <v>5.56</v>
      </c>
      <c r="DV150" s="30">
        <v>0</v>
      </c>
      <c r="DW150" s="30">
        <v>0</v>
      </c>
      <c r="DX150" s="30"/>
      <c r="DY150" s="15">
        <f>AVERAGE(DO150,DR150,DU150,DX150)</f>
        <v>21.483333333333334</v>
      </c>
      <c r="DZ150" s="1">
        <v>6.67</v>
      </c>
      <c r="EA150" s="1">
        <v>0</v>
      </c>
      <c r="EB150" s="1">
        <f>MIN(MAX(DZ150:EA150)+0.2*EH150, 100)</f>
        <v>6.67</v>
      </c>
      <c r="EC150" s="30">
        <v>8.33</v>
      </c>
      <c r="ED150" s="30">
        <v>0</v>
      </c>
      <c r="EE150" s="30">
        <f>MIN(MAX(EC150:ED150)+0.15*EH150, 100)</f>
        <v>8.33</v>
      </c>
      <c r="EF150" s="1">
        <v>0</v>
      </c>
      <c r="EG150" s="1">
        <v>0</v>
      </c>
      <c r="EH150" s="1">
        <f>MAX(EF150:EG150)</f>
        <v>0</v>
      </c>
      <c r="EI150" s="15">
        <f>AVERAGE(EB150,EE150,EH150)</f>
        <v>5</v>
      </c>
      <c r="EJ150" s="3">
        <v>0.25</v>
      </c>
      <c r="EK150" s="3">
        <v>0.2</v>
      </c>
      <c r="EL150" s="3">
        <v>0.25</v>
      </c>
      <c r="EM150" s="3">
        <v>0.3</v>
      </c>
      <c r="EN150" s="25">
        <f>MIN(IF(C150="Yes",AQ150+CZ150,0),100)</f>
        <v>-8</v>
      </c>
      <c r="EO150" s="25">
        <f>IF(ES150&lt;0,EN150+ES150*-4,EN150)</f>
        <v>-8</v>
      </c>
      <c r="EP150" s="25">
        <f>MIN(IF(C150="Yes",AQ150+DL150,0), 100)</f>
        <v>1</v>
      </c>
      <c r="EQ150" s="25">
        <f>MIN(IF(C150="Yes",AQ150+DY150,0),100)</f>
        <v>22.483333333333334</v>
      </c>
      <c r="ER150" s="25">
        <f>MIN(IF(C150="Yes",AQ150+EI150,0), 100)</f>
        <v>6</v>
      </c>
      <c r="ES150" s="26">
        <f>EJ150*EN150+EK150*EP150+EL150*EQ150+EM150*ER150</f>
        <v>5.6208333333333336</v>
      </c>
      <c r="ET150" s="26">
        <f>EJ150*EO150+EK150*EP150+EL150*EQ150+EM150*ER150</f>
        <v>5.6208333333333336</v>
      </c>
    </row>
    <row r="151" spans="1:150" customFormat="1" x14ac:dyDescent="0.3">
      <c r="A151">
        <v>1402019120</v>
      </c>
      <c r="B151" t="s">
        <v>107</v>
      </c>
      <c r="C151" s="2" t="s">
        <v>108</v>
      </c>
      <c r="D151" s="6">
        <v>1</v>
      </c>
      <c r="E151" s="6"/>
      <c r="F151" s="7">
        <v>1</v>
      </c>
      <c r="G151" s="7"/>
      <c r="H151" s="6"/>
      <c r="I151" s="6"/>
      <c r="J151" s="7"/>
      <c r="K151" s="7"/>
      <c r="L151" s="6"/>
      <c r="M151" s="8"/>
      <c r="N151" s="7"/>
      <c r="O151" s="7"/>
      <c r="P151" s="6"/>
      <c r="Q151" s="8"/>
      <c r="R151" s="7"/>
      <c r="S151" s="7"/>
      <c r="T151" s="6"/>
      <c r="U151" s="6"/>
      <c r="V151" s="7"/>
      <c r="W151" s="7"/>
      <c r="X151" s="6"/>
      <c r="Y151" s="6"/>
      <c r="Z151" s="7"/>
      <c r="AA151" s="7"/>
      <c r="AB151" s="6"/>
      <c r="AC151" s="6"/>
      <c r="AD151" s="7"/>
      <c r="AE151" s="8"/>
      <c r="AF151" s="10">
        <v>14</v>
      </c>
      <c r="AG151" s="10">
        <v>10</v>
      </c>
      <c r="AH151" s="10">
        <f>COUNT(D151:AE151)</f>
        <v>2</v>
      </c>
      <c r="AI151" s="22">
        <f>IF(C151="Yes",(AF151-AH151+(CZ151-50)/AG151)/AF151,0)</f>
        <v>0.34285714285714286</v>
      </c>
      <c r="AJ151" s="11">
        <f>SUM(D151:AE151)</f>
        <v>2</v>
      </c>
      <c r="AK151" s="10">
        <f>MAX(AJ151-AL151-AM151,0)*-1</f>
        <v>0</v>
      </c>
      <c r="AL151" s="10">
        <v>10</v>
      </c>
      <c r="AM151" s="10">
        <v>3</v>
      </c>
      <c r="AN151" s="7">
        <f>AJ151+AK151+AO151</f>
        <v>2</v>
      </c>
      <c r="AO151" s="6"/>
      <c r="AP151" s="3">
        <v>0.5</v>
      </c>
      <c r="AQ151" s="15">
        <f>MIN(AN151,AL151)*AP151</f>
        <v>1</v>
      </c>
      <c r="AR151" s="6">
        <v>0</v>
      </c>
      <c r="AS151" s="6">
        <v>0</v>
      </c>
      <c r="AT151" s="6">
        <v>0</v>
      </c>
      <c r="AU151" s="6">
        <v>0</v>
      </c>
      <c r="AV151" s="7"/>
      <c r="AW151" s="7">
        <v>0</v>
      </c>
      <c r="AX151" s="7"/>
      <c r="AY151" s="7">
        <v>0</v>
      </c>
      <c r="AZ151" s="6"/>
      <c r="BA151" s="6">
        <v>-5</v>
      </c>
      <c r="BB151" s="6"/>
      <c r="BC151" s="6">
        <v>-5</v>
      </c>
      <c r="BD151" s="7"/>
      <c r="BE151" s="7">
        <f>IF(DO151&gt;=70, 5, 0)</f>
        <v>0</v>
      </c>
      <c r="BF151" s="7"/>
      <c r="BG151" s="7"/>
      <c r="BH151" s="7">
        <v>-5</v>
      </c>
      <c r="BI151" s="6"/>
      <c r="BJ151" s="6">
        <f>IF(EB151&gt;=70, 6, 0)</f>
        <v>0</v>
      </c>
      <c r="BK151" s="6">
        <v>-5</v>
      </c>
      <c r="BL151" s="7">
        <v>0</v>
      </c>
      <c r="BM151" s="7">
        <v>-5</v>
      </c>
      <c r="BN151" s="7">
        <v>-5</v>
      </c>
      <c r="BO151" s="6">
        <v>2</v>
      </c>
      <c r="BP151" s="6">
        <f>IF(EE151&gt;=70, 6, 0)</f>
        <v>0</v>
      </c>
      <c r="BQ151" s="6">
        <v>0</v>
      </c>
      <c r="BR151" s="7"/>
      <c r="BS151" s="7">
        <v>-5</v>
      </c>
      <c r="BT151" s="7">
        <v>-5</v>
      </c>
      <c r="BU151" s="6"/>
      <c r="BV151" s="6">
        <v>0</v>
      </c>
      <c r="BW151" s="6">
        <f>IF(DR151&gt;=70, 5, 0)</f>
        <v>0</v>
      </c>
      <c r="BX151" s="6">
        <v>-5</v>
      </c>
      <c r="BY151" s="6"/>
      <c r="BZ151" s="6">
        <v>-5</v>
      </c>
      <c r="CA151" s="7">
        <v>-5</v>
      </c>
      <c r="CB151" s="7">
        <v>-5</v>
      </c>
      <c r="CC151" s="7">
        <v>-5</v>
      </c>
      <c r="CD151" s="6">
        <v>-5</v>
      </c>
      <c r="CE151" s="6">
        <f>IF(DU151&gt;=70, 5, 0)</f>
        <v>0</v>
      </c>
      <c r="CF151" s="6">
        <v>6</v>
      </c>
      <c r="CG151" s="6">
        <v>-5</v>
      </c>
      <c r="CH151" s="6"/>
      <c r="CI151" s="6">
        <v>-5</v>
      </c>
      <c r="CJ151" s="7"/>
      <c r="CK151" s="7"/>
      <c r="CL151" s="7"/>
      <c r="CM151" s="6"/>
      <c r="CN151" s="6">
        <f>IF(DX151&gt;=70, 5, 0)</f>
        <v>0</v>
      </c>
      <c r="CO151" s="6"/>
      <c r="CP151" s="6"/>
      <c r="CQ151" s="6"/>
      <c r="CR151" s="7"/>
      <c r="CS151" s="7">
        <f>IF(EH151&gt;=70, 6, 0)</f>
        <v>0</v>
      </c>
      <c r="CT151" s="7"/>
      <c r="CU151" s="6"/>
      <c r="CV151" s="7"/>
      <c r="CW151" s="6"/>
      <c r="CX151" s="10">
        <f>SUM(AR151:CW151)</f>
        <v>-72</v>
      </c>
      <c r="CY151" s="10">
        <v>50</v>
      </c>
      <c r="CZ151" s="17">
        <f>CX151+CY151</f>
        <v>-22</v>
      </c>
      <c r="DA151" s="1">
        <v>82.86</v>
      </c>
      <c r="DB151" s="18">
        <v>0</v>
      </c>
      <c r="DC151" s="18">
        <v>0</v>
      </c>
      <c r="DD151" s="30">
        <f>AVERAGE(DB151:DC151)</f>
        <v>0</v>
      </c>
      <c r="DE151" s="1">
        <v>0</v>
      </c>
      <c r="DF151" s="30">
        <v>0</v>
      </c>
      <c r="DG151" s="1">
        <v>0</v>
      </c>
      <c r="DH151" s="30">
        <v>0</v>
      </c>
      <c r="DI151" s="18">
        <v>0</v>
      </c>
      <c r="DJ151" s="18">
        <v>0</v>
      </c>
      <c r="DK151" s="1"/>
      <c r="DL151" s="15">
        <f>AVERAGE(DA151,DD151:DH151,DK151)</f>
        <v>13.81</v>
      </c>
      <c r="DM151" s="1">
        <v>26.67</v>
      </c>
      <c r="DN151" s="1">
        <v>0</v>
      </c>
      <c r="DO151" s="1">
        <f>MAX(DM151:DN151)</f>
        <v>26.67</v>
      </c>
      <c r="DP151" s="30">
        <v>0</v>
      </c>
      <c r="DQ151" s="30">
        <v>0</v>
      </c>
      <c r="DR151" s="30">
        <f>MAX(DP151:DQ151)</f>
        <v>0</v>
      </c>
      <c r="DS151" s="1">
        <v>0</v>
      </c>
      <c r="DT151" s="1">
        <v>0</v>
      </c>
      <c r="DU151" s="1">
        <f>MAX(DS151:DT151)</f>
        <v>0</v>
      </c>
      <c r="DV151" s="30">
        <v>0</v>
      </c>
      <c r="DW151" s="30">
        <v>0</v>
      </c>
      <c r="DX151" s="30"/>
      <c r="DY151" s="15">
        <f>AVERAGE(DO151,DR151,DU151,DX151)</f>
        <v>8.89</v>
      </c>
      <c r="DZ151" s="1">
        <v>0</v>
      </c>
      <c r="EA151" s="1">
        <v>0</v>
      </c>
      <c r="EB151" s="1">
        <f>MIN(MAX(DZ151:EA151)+0.2*EH151, 100)</f>
        <v>0</v>
      </c>
      <c r="EC151" s="30">
        <v>50</v>
      </c>
      <c r="ED151" s="30">
        <v>0</v>
      </c>
      <c r="EE151" s="30">
        <f>MIN(MAX(EC151:ED151)+0.15*EH151, 100)</f>
        <v>50</v>
      </c>
      <c r="EF151" s="1">
        <v>0</v>
      </c>
      <c r="EG151" s="1">
        <v>0</v>
      </c>
      <c r="EH151" s="1">
        <f>MAX(EF151:EG151)</f>
        <v>0</v>
      </c>
      <c r="EI151" s="15">
        <f>AVERAGE(EB151,EE151,EH151)</f>
        <v>16.666666666666668</v>
      </c>
      <c r="EJ151" s="3">
        <v>0.25</v>
      </c>
      <c r="EK151" s="3">
        <v>0.2</v>
      </c>
      <c r="EL151" s="3">
        <v>0.25</v>
      </c>
      <c r="EM151" s="3">
        <v>0.3</v>
      </c>
      <c r="EN151" s="25">
        <f>MIN(IF(C151="Yes",AQ151+CZ151,0),100)</f>
        <v>-21</v>
      </c>
      <c r="EO151" s="25">
        <f>IF(ES151&lt;0,EN151+ES151*-4,EN151)</f>
        <v>-21</v>
      </c>
      <c r="EP151" s="25">
        <f>MIN(IF(C151="Yes",AQ151+DL151,0), 100)</f>
        <v>14.81</v>
      </c>
      <c r="EQ151" s="25">
        <f>MIN(IF(C151="Yes",AQ151+DY151,0),100)</f>
        <v>9.89</v>
      </c>
      <c r="ER151" s="25">
        <f>MIN(IF(C151="Yes",AQ151+EI151,0), 100)</f>
        <v>17.666666666666668</v>
      </c>
      <c r="ES151" s="26">
        <f>EJ151*EN151+EK151*EP151+EL151*EQ151+EM151*ER151</f>
        <v>5.4845000000000006</v>
      </c>
      <c r="ET151" s="26">
        <f>EJ151*EO151+EK151*EP151+EL151*EQ151+EM151*ER151</f>
        <v>5.4845000000000006</v>
      </c>
    </row>
    <row r="152" spans="1:150" customFormat="1" x14ac:dyDescent="0.3">
      <c r="A152">
        <v>1402019039</v>
      </c>
      <c r="B152" t="s">
        <v>107</v>
      </c>
      <c r="C152" s="2" t="s">
        <v>108</v>
      </c>
      <c r="D152" s="6">
        <v>1</v>
      </c>
      <c r="E152" s="6"/>
      <c r="F152" s="7"/>
      <c r="G152" s="7"/>
      <c r="H152" s="6">
        <v>1</v>
      </c>
      <c r="I152" s="6"/>
      <c r="J152" s="7"/>
      <c r="K152" s="7"/>
      <c r="L152" s="6"/>
      <c r="M152" s="8"/>
      <c r="N152" s="7"/>
      <c r="O152" s="7"/>
      <c r="P152" s="6"/>
      <c r="Q152" s="8"/>
      <c r="R152" s="7"/>
      <c r="S152" s="7"/>
      <c r="T152" s="6"/>
      <c r="U152" s="6"/>
      <c r="V152" s="7"/>
      <c r="W152" s="7"/>
      <c r="X152" s="6"/>
      <c r="Y152" s="6"/>
      <c r="Z152" s="7"/>
      <c r="AA152" s="7"/>
      <c r="AB152" s="6"/>
      <c r="AC152" s="6"/>
      <c r="AD152" s="7"/>
      <c r="AE152" s="8"/>
      <c r="AF152" s="10">
        <v>14</v>
      </c>
      <c r="AG152" s="10">
        <v>10</v>
      </c>
      <c r="AH152" s="10">
        <f>COUNT(D152:AE152)</f>
        <v>2</v>
      </c>
      <c r="AI152" s="22">
        <f>IF(C152="Yes",(AF152-AH152+(CZ152-50)/AG152)/AF152,0)</f>
        <v>0.57857142857142851</v>
      </c>
      <c r="AJ152" s="11">
        <f>SUM(D152:AE152)</f>
        <v>2</v>
      </c>
      <c r="AK152" s="10">
        <f>MAX(AJ152-AL152-AM152,0)*-1</f>
        <v>0</v>
      </c>
      <c r="AL152" s="10">
        <v>10</v>
      </c>
      <c r="AM152" s="10">
        <v>3</v>
      </c>
      <c r="AN152" s="7">
        <f>AJ152+AK152+AO152</f>
        <v>2</v>
      </c>
      <c r="AO152" s="6"/>
      <c r="AP152" s="3">
        <v>0.5</v>
      </c>
      <c r="AQ152" s="15">
        <f>MIN(AN152,AL152)*AP152</f>
        <v>1</v>
      </c>
      <c r="AR152" s="6">
        <v>0</v>
      </c>
      <c r="AS152" s="6">
        <v>0</v>
      </c>
      <c r="AT152" s="6">
        <v>1</v>
      </c>
      <c r="AU152" s="6">
        <v>0</v>
      </c>
      <c r="AV152" s="7"/>
      <c r="AW152" s="7">
        <v>-5</v>
      </c>
      <c r="AX152" s="7"/>
      <c r="AY152" s="7">
        <v>-5</v>
      </c>
      <c r="AZ152" s="6"/>
      <c r="BA152" s="6">
        <v>0</v>
      </c>
      <c r="BB152" s="6"/>
      <c r="BC152" s="6">
        <v>0</v>
      </c>
      <c r="BD152" s="7"/>
      <c r="BE152" s="7">
        <f>IF(DO152&gt;=70, 5, 0)</f>
        <v>0</v>
      </c>
      <c r="BF152" s="7"/>
      <c r="BG152" s="7"/>
      <c r="BH152" s="7">
        <v>-5</v>
      </c>
      <c r="BI152" s="6"/>
      <c r="BJ152" s="6">
        <f>IF(EB152&gt;=70, 6, 0)</f>
        <v>0</v>
      </c>
      <c r="BK152" s="6">
        <v>-5</v>
      </c>
      <c r="BL152" s="7">
        <v>0</v>
      </c>
      <c r="BM152" s="7">
        <v>-5</v>
      </c>
      <c r="BN152" s="7">
        <v>-5</v>
      </c>
      <c r="BO152" s="6"/>
      <c r="BP152" s="6">
        <f>IF(EE152&gt;=70, 6, 0)</f>
        <v>0</v>
      </c>
      <c r="BQ152" s="6">
        <v>-5</v>
      </c>
      <c r="BR152" s="7"/>
      <c r="BS152" s="7">
        <v>-5</v>
      </c>
      <c r="BT152" s="7">
        <v>-5</v>
      </c>
      <c r="BU152" s="6"/>
      <c r="BV152" s="6">
        <v>0</v>
      </c>
      <c r="BW152" s="6">
        <f>IF(DR152&gt;=70, 5, 0)</f>
        <v>0</v>
      </c>
      <c r="BX152" s="6">
        <v>-5</v>
      </c>
      <c r="BY152" s="6"/>
      <c r="BZ152" s="6">
        <v>-5</v>
      </c>
      <c r="CA152" s="7">
        <v>0</v>
      </c>
      <c r="CB152" s="7">
        <v>0</v>
      </c>
      <c r="CC152" s="7">
        <v>-5</v>
      </c>
      <c r="CD152" s="6">
        <v>0</v>
      </c>
      <c r="CE152" s="6">
        <f>IF(DU152&gt;=70, 5, 0)</f>
        <v>0</v>
      </c>
      <c r="CF152" s="6">
        <v>0</v>
      </c>
      <c r="CG152" s="6">
        <v>0</v>
      </c>
      <c r="CH152" s="6"/>
      <c r="CI152" s="6">
        <v>0</v>
      </c>
      <c r="CJ152" s="7"/>
      <c r="CK152" s="7"/>
      <c r="CL152" s="7"/>
      <c r="CM152" s="6"/>
      <c r="CN152" s="6">
        <f>IF(DX152&gt;=70, 5, 0)</f>
        <v>0</v>
      </c>
      <c r="CO152" s="6"/>
      <c r="CP152" s="6"/>
      <c r="CQ152" s="6"/>
      <c r="CR152" s="7"/>
      <c r="CS152" s="7">
        <f>IF(EH152&gt;=70, 6, 0)</f>
        <v>0</v>
      </c>
      <c r="CT152" s="7"/>
      <c r="CU152" s="6">
        <v>20</v>
      </c>
      <c r="CV152" s="7"/>
      <c r="CW152" s="6"/>
      <c r="CX152" s="10">
        <f>SUM(AR152:CW152)</f>
        <v>-39</v>
      </c>
      <c r="CY152" s="10">
        <v>50</v>
      </c>
      <c r="CZ152" s="17">
        <f>CX152+CY152</f>
        <v>11</v>
      </c>
      <c r="DA152" s="1">
        <v>45.71</v>
      </c>
      <c r="DB152" s="18">
        <v>0</v>
      </c>
      <c r="DC152" s="18">
        <v>0</v>
      </c>
      <c r="DD152" s="30">
        <f>AVERAGE(DB152:DC152)</f>
        <v>0</v>
      </c>
      <c r="DE152" s="1">
        <v>0</v>
      </c>
      <c r="DF152" s="30">
        <v>0</v>
      </c>
      <c r="DG152" s="1">
        <v>0</v>
      </c>
      <c r="DH152" s="30">
        <v>0</v>
      </c>
      <c r="DI152" s="18">
        <v>0</v>
      </c>
      <c r="DJ152" s="18">
        <v>0</v>
      </c>
      <c r="DK152" s="1"/>
      <c r="DL152" s="15">
        <f>AVERAGE(DA152,DD152:DH152,DK152)</f>
        <v>7.6183333333333332</v>
      </c>
      <c r="DM152" s="1">
        <v>0</v>
      </c>
      <c r="DN152" s="1">
        <v>0</v>
      </c>
      <c r="DO152" s="1">
        <f>MAX(DM152:DN152)</f>
        <v>0</v>
      </c>
      <c r="DP152" s="30">
        <v>0</v>
      </c>
      <c r="DQ152" s="30">
        <v>0</v>
      </c>
      <c r="DR152" s="30">
        <f>MAX(DP152:DQ152)</f>
        <v>0</v>
      </c>
      <c r="DS152" s="1">
        <v>0</v>
      </c>
      <c r="DT152" s="1">
        <v>0</v>
      </c>
      <c r="DU152" s="1">
        <f>MAX(DS152:DT152)</f>
        <v>0</v>
      </c>
      <c r="DV152" s="30">
        <v>0</v>
      </c>
      <c r="DW152" s="30">
        <v>0</v>
      </c>
      <c r="DX152" s="30"/>
      <c r="DY152" s="15">
        <f>AVERAGE(DO152,DR152,DU152,DX152)</f>
        <v>0</v>
      </c>
      <c r="DZ152" s="1">
        <v>0</v>
      </c>
      <c r="EA152" s="1">
        <v>0</v>
      </c>
      <c r="EB152" s="1">
        <f>MIN(MAX(DZ152:EA152)+0.2*EH152, 100)</f>
        <v>0</v>
      </c>
      <c r="EC152" s="30">
        <v>0</v>
      </c>
      <c r="ED152" s="30">
        <v>0</v>
      </c>
      <c r="EE152" s="30">
        <f>MIN(MAX(EC152:ED152)+0.15*EH152, 100)</f>
        <v>0</v>
      </c>
      <c r="EF152" s="1">
        <v>0</v>
      </c>
      <c r="EG152" s="1">
        <v>0</v>
      </c>
      <c r="EH152" s="1">
        <f>MAX(EF152:EG152)</f>
        <v>0</v>
      </c>
      <c r="EI152" s="15">
        <f>AVERAGE(EB152,EE152,EH152)</f>
        <v>0</v>
      </c>
      <c r="EJ152" s="3">
        <v>0.25</v>
      </c>
      <c r="EK152" s="3">
        <v>0.2</v>
      </c>
      <c r="EL152" s="3">
        <v>0.25</v>
      </c>
      <c r="EM152" s="3">
        <v>0.3</v>
      </c>
      <c r="EN152" s="25">
        <f>MIN(IF(C152="Yes",AQ152+CZ152,0),100)</f>
        <v>12</v>
      </c>
      <c r="EO152" s="25">
        <f>IF(ES152&lt;0,EN152+ES152*-4,EN152)</f>
        <v>12</v>
      </c>
      <c r="EP152" s="25">
        <f>MIN(IF(C152="Yes",AQ152+DL152,0), 100)</f>
        <v>8.6183333333333323</v>
      </c>
      <c r="EQ152" s="25">
        <f>MIN(IF(C152="Yes",AQ152+DY152,0),100)</f>
        <v>1</v>
      </c>
      <c r="ER152" s="25">
        <f>MIN(IF(C152="Yes",AQ152+EI152,0), 100)</f>
        <v>1</v>
      </c>
      <c r="ES152" s="26">
        <f>EJ152*EN152+EK152*EP152+EL152*EQ152+EM152*ER152</f>
        <v>5.2736666666666663</v>
      </c>
      <c r="ET152" s="26">
        <f>EJ152*EO152+EK152*EP152+EL152*EQ152+EM152*ER152</f>
        <v>5.2736666666666663</v>
      </c>
    </row>
    <row r="153" spans="1:150" customFormat="1" x14ac:dyDescent="0.3">
      <c r="A153">
        <v>1402016029</v>
      </c>
      <c r="B153" t="s">
        <v>105</v>
      </c>
      <c r="C153" s="2" t="s">
        <v>108</v>
      </c>
      <c r="D153" s="6"/>
      <c r="E153" s="6"/>
      <c r="F153" s="7"/>
      <c r="G153" s="7"/>
      <c r="H153" s="6"/>
      <c r="I153" s="6">
        <v>1</v>
      </c>
      <c r="J153" s="7"/>
      <c r="K153" s="7"/>
      <c r="L153" s="6"/>
      <c r="M153" s="8"/>
      <c r="N153" s="7"/>
      <c r="O153" s="7"/>
      <c r="P153" s="6"/>
      <c r="Q153" s="8"/>
      <c r="R153" s="7"/>
      <c r="S153" s="7"/>
      <c r="T153" s="6"/>
      <c r="U153" s="6"/>
      <c r="V153" s="7"/>
      <c r="W153" s="7"/>
      <c r="X153" s="6"/>
      <c r="Y153" s="6"/>
      <c r="Z153" s="7"/>
      <c r="AA153" s="7"/>
      <c r="AB153" s="6"/>
      <c r="AC153" s="6"/>
      <c r="AD153" s="7"/>
      <c r="AE153" s="8"/>
      <c r="AF153" s="10">
        <v>14</v>
      </c>
      <c r="AG153" s="10">
        <v>10</v>
      </c>
      <c r="AH153" s="10">
        <f>COUNT(D153:AE153)</f>
        <v>1</v>
      </c>
      <c r="AI153" s="22">
        <f>IF(C153="Yes",(AF153-AH153+(CZ153-50)/AG153)/AF153,0)</f>
        <v>0.49285714285714288</v>
      </c>
      <c r="AJ153" s="11">
        <f>SUM(D153:AE153)</f>
        <v>1</v>
      </c>
      <c r="AK153" s="10">
        <f>MAX(AJ153-AL153-AM153,0)*-1</f>
        <v>0</v>
      </c>
      <c r="AL153" s="10">
        <v>10</v>
      </c>
      <c r="AM153" s="10">
        <v>3</v>
      </c>
      <c r="AN153" s="7">
        <f>AJ153+AK153+AO153</f>
        <v>1</v>
      </c>
      <c r="AO153" s="6"/>
      <c r="AP153" s="3">
        <v>0.5</v>
      </c>
      <c r="AQ153" s="15">
        <f>MIN(AN153,AL153)*AP153</f>
        <v>0.5</v>
      </c>
      <c r="AR153" s="6">
        <v>0</v>
      </c>
      <c r="AS153" s="6">
        <v>0</v>
      </c>
      <c r="AT153" s="6">
        <v>-5</v>
      </c>
      <c r="AU153" s="6">
        <v>0</v>
      </c>
      <c r="AV153" s="7"/>
      <c r="AW153" s="7">
        <v>0</v>
      </c>
      <c r="AX153" s="7"/>
      <c r="AY153" s="7">
        <v>-5</v>
      </c>
      <c r="AZ153" s="6"/>
      <c r="BA153" s="6">
        <v>3</v>
      </c>
      <c r="BB153" s="6"/>
      <c r="BC153" s="6">
        <v>-5</v>
      </c>
      <c r="BD153" s="7"/>
      <c r="BE153" s="7">
        <f>IF(DO153&gt;=70, 5, 0)</f>
        <v>0</v>
      </c>
      <c r="BF153" s="7"/>
      <c r="BG153" s="7"/>
      <c r="BH153" s="7">
        <v>-5</v>
      </c>
      <c r="BI153" s="6"/>
      <c r="BJ153" s="6">
        <f>IF(EB153&gt;=70, 6, 0)</f>
        <v>0</v>
      </c>
      <c r="BK153" s="6">
        <v>-5</v>
      </c>
      <c r="BL153" s="7">
        <v>0</v>
      </c>
      <c r="BM153" s="7">
        <v>-5</v>
      </c>
      <c r="BN153" s="7">
        <v>-5</v>
      </c>
      <c r="BO153" s="6"/>
      <c r="BP153" s="6">
        <f>IF(EE153&gt;=70, 6, 0)</f>
        <v>0</v>
      </c>
      <c r="BQ153" s="6">
        <v>-5</v>
      </c>
      <c r="BR153" s="7"/>
      <c r="BS153" s="7">
        <v>-5</v>
      </c>
      <c r="BT153" s="7">
        <v>-5</v>
      </c>
      <c r="BU153" s="6"/>
      <c r="BV153" s="6">
        <v>0</v>
      </c>
      <c r="BW153" s="6">
        <f>IF(DR153&gt;=70, 5, 0)</f>
        <v>0</v>
      </c>
      <c r="BX153" s="6">
        <v>-5</v>
      </c>
      <c r="BY153" s="6"/>
      <c r="BZ153" s="6">
        <v>-5</v>
      </c>
      <c r="CA153" s="7">
        <v>0</v>
      </c>
      <c r="CB153" s="7">
        <v>0</v>
      </c>
      <c r="CC153" s="7">
        <v>-5</v>
      </c>
      <c r="CD153" s="6">
        <v>0</v>
      </c>
      <c r="CE153" s="6">
        <f>IF(DU153&gt;=70, 5, 0)</f>
        <v>0</v>
      </c>
      <c r="CF153" s="6">
        <v>6</v>
      </c>
      <c r="CG153" s="6">
        <v>0</v>
      </c>
      <c r="CH153" s="6"/>
      <c r="CI153" s="6">
        <v>-5</v>
      </c>
      <c r="CJ153" s="7"/>
      <c r="CK153" s="7"/>
      <c r="CL153" s="7"/>
      <c r="CM153" s="6"/>
      <c r="CN153" s="6">
        <f>IF(DX153&gt;=70, 5, 0)</f>
        <v>0</v>
      </c>
      <c r="CO153" s="6"/>
      <c r="CP153" s="6"/>
      <c r="CQ153" s="6"/>
      <c r="CR153" s="7"/>
      <c r="CS153" s="7">
        <f>IF(EH153&gt;=70, 6, 0)</f>
        <v>0</v>
      </c>
      <c r="CT153" s="7"/>
      <c r="CU153" s="6"/>
      <c r="CV153" s="7"/>
      <c r="CW153" s="6"/>
      <c r="CX153" s="10">
        <f>SUM(AR153:CW153)</f>
        <v>-61</v>
      </c>
      <c r="CY153" s="10">
        <v>50</v>
      </c>
      <c r="CZ153" s="17">
        <f>CX153+CY153</f>
        <v>-11</v>
      </c>
      <c r="DA153" s="1">
        <v>0</v>
      </c>
      <c r="DB153" s="18">
        <v>75</v>
      </c>
      <c r="DC153" s="18">
        <v>50</v>
      </c>
      <c r="DD153" s="30">
        <f>AVERAGE(DB153:DC153)</f>
        <v>62.5</v>
      </c>
      <c r="DE153" s="1">
        <v>0</v>
      </c>
      <c r="DF153" s="30">
        <v>0</v>
      </c>
      <c r="DG153" s="1">
        <v>0</v>
      </c>
      <c r="DH153" s="30">
        <v>0</v>
      </c>
      <c r="DI153" s="18">
        <v>0</v>
      </c>
      <c r="DJ153" s="18">
        <v>0</v>
      </c>
      <c r="DK153" s="1"/>
      <c r="DL153" s="15">
        <f>AVERAGE(DA153,DD153:DH153,DK153)</f>
        <v>10.416666666666666</v>
      </c>
      <c r="DM153" s="1">
        <v>0</v>
      </c>
      <c r="DN153" s="1">
        <v>20</v>
      </c>
      <c r="DO153" s="1">
        <f>MAX(DM153:DN153)</f>
        <v>20</v>
      </c>
      <c r="DP153" s="30">
        <v>16.670000000000002</v>
      </c>
      <c r="DQ153" s="30">
        <v>0</v>
      </c>
      <c r="DR153" s="30">
        <f>MAX(DP153:DQ153)</f>
        <v>16.670000000000002</v>
      </c>
      <c r="DS153" s="1">
        <v>16.670000000000002</v>
      </c>
      <c r="DT153" s="1">
        <v>0</v>
      </c>
      <c r="DU153" s="1">
        <f>MAX(DS153:DT153)</f>
        <v>16.670000000000002</v>
      </c>
      <c r="DV153" s="30">
        <v>0</v>
      </c>
      <c r="DW153" s="30">
        <v>0</v>
      </c>
      <c r="DX153" s="30"/>
      <c r="DY153" s="15">
        <f>AVERAGE(DO153,DR153,DU153,DX153)</f>
        <v>17.78</v>
      </c>
      <c r="DZ153" s="1">
        <v>0</v>
      </c>
      <c r="EA153" s="1">
        <v>0</v>
      </c>
      <c r="EB153" s="1">
        <f>MIN(MAX(DZ153:EA153)+0.2*EH153, 100)</f>
        <v>0</v>
      </c>
      <c r="EC153" s="30">
        <v>0</v>
      </c>
      <c r="ED153" s="30">
        <v>0</v>
      </c>
      <c r="EE153" s="30">
        <f>MIN(MAX(EC153:ED153)+0.15*EH153, 100)</f>
        <v>0</v>
      </c>
      <c r="EF153" s="1">
        <v>0</v>
      </c>
      <c r="EG153" s="1">
        <v>0</v>
      </c>
      <c r="EH153" s="1">
        <f>MAX(EF153:EG153)</f>
        <v>0</v>
      </c>
      <c r="EI153" s="15">
        <f>AVERAGE(EB153,EE153,EH153)</f>
        <v>0</v>
      </c>
      <c r="EJ153" s="3">
        <v>0.25</v>
      </c>
      <c r="EK153" s="3">
        <v>0.2</v>
      </c>
      <c r="EL153" s="3">
        <v>0.25</v>
      </c>
      <c r="EM153" s="3">
        <v>0.3</v>
      </c>
      <c r="EN153" s="25">
        <f>MIN(IF(C153="Yes",AQ153+CZ153,0),100)</f>
        <v>-10.5</v>
      </c>
      <c r="EO153" s="25">
        <f>IF(ES153&lt;0,EN153+ES153*-4,EN153)</f>
        <v>-10.5</v>
      </c>
      <c r="EP153" s="25">
        <f>MIN(IF(C153="Yes",AQ153+DL153,0), 100)</f>
        <v>10.916666666666666</v>
      </c>
      <c r="EQ153" s="25">
        <f>MIN(IF(C153="Yes",AQ153+DY153,0),100)</f>
        <v>18.28</v>
      </c>
      <c r="ER153" s="25">
        <f>MIN(IF(C153="Yes",AQ153+EI153,0), 100)</f>
        <v>0.5</v>
      </c>
      <c r="ES153" s="26">
        <f>EJ153*EN153+EK153*EP153+EL153*EQ153+EM153*ER153</f>
        <v>4.2783333333333342</v>
      </c>
      <c r="ET153" s="26">
        <f>EJ153*EO153+EK153*EP153+EL153*EQ153+EM153*ER153</f>
        <v>4.2783333333333342</v>
      </c>
    </row>
    <row r="154" spans="1:150" customFormat="1" x14ac:dyDescent="0.3">
      <c r="A154">
        <v>1402019002</v>
      </c>
      <c r="B154" t="s">
        <v>107</v>
      </c>
      <c r="C154" s="2" t="s">
        <v>108</v>
      </c>
      <c r="D154" s="6"/>
      <c r="E154" s="6"/>
      <c r="F154" s="7"/>
      <c r="G154" s="7"/>
      <c r="H154" s="6">
        <v>0</v>
      </c>
      <c r="I154" s="6"/>
      <c r="J154" s="7"/>
      <c r="K154" s="7"/>
      <c r="L154" s="6"/>
      <c r="M154" s="8"/>
      <c r="N154" s="7"/>
      <c r="O154" s="7"/>
      <c r="P154" s="6"/>
      <c r="Q154" s="8"/>
      <c r="R154" s="7">
        <v>0</v>
      </c>
      <c r="S154" s="7"/>
      <c r="T154" s="6"/>
      <c r="U154" s="6"/>
      <c r="V154" s="7"/>
      <c r="W154" s="7"/>
      <c r="X154" s="6"/>
      <c r="Y154" s="6"/>
      <c r="Z154" s="7"/>
      <c r="AA154" s="7"/>
      <c r="AB154" s="6"/>
      <c r="AC154" s="6"/>
      <c r="AD154" s="7"/>
      <c r="AE154" s="8"/>
      <c r="AF154" s="10">
        <v>14</v>
      </c>
      <c r="AG154" s="10">
        <v>10</v>
      </c>
      <c r="AH154" s="10">
        <f>COUNT(D154:AE154)</f>
        <v>2</v>
      </c>
      <c r="AI154" s="22">
        <f>IF(C154="Yes",(AF154-AH154+(CZ154-50)/AG154)/AF154,0)</f>
        <v>0.5</v>
      </c>
      <c r="AJ154" s="11">
        <f>SUM(D154:AE154)</f>
        <v>0</v>
      </c>
      <c r="AK154" s="10">
        <f>MAX(AJ154-AL154-AM154,0)*-1</f>
        <v>0</v>
      </c>
      <c r="AL154" s="10">
        <v>10</v>
      </c>
      <c r="AM154" s="10">
        <v>3</v>
      </c>
      <c r="AN154" s="7">
        <f>AJ154+AK154+AO154</f>
        <v>0</v>
      </c>
      <c r="AO154" s="6"/>
      <c r="AP154" s="3">
        <v>0.5</v>
      </c>
      <c r="AQ154" s="15">
        <f>MIN(AN154,AL154)*AP154</f>
        <v>0</v>
      </c>
      <c r="AR154" s="6">
        <v>0</v>
      </c>
      <c r="AS154" s="6">
        <v>0</v>
      </c>
      <c r="AT154" s="6">
        <v>5</v>
      </c>
      <c r="AU154" s="6">
        <v>0</v>
      </c>
      <c r="AV154" s="7"/>
      <c r="AW154" s="7">
        <v>0</v>
      </c>
      <c r="AX154" s="7"/>
      <c r="AY154" s="7">
        <v>0</v>
      </c>
      <c r="AZ154" s="6"/>
      <c r="BA154" s="6">
        <v>0</v>
      </c>
      <c r="BB154" s="6"/>
      <c r="BC154" s="6">
        <v>0</v>
      </c>
      <c r="BD154" s="7"/>
      <c r="BE154" s="7">
        <f>IF(DO154&gt;=70, 5, 0)</f>
        <v>0</v>
      </c>
      <c r="BF154" s="7"/>
      <c r="BG154" s="7"/>
      <c r="BH154" s="7">
        <v>0</v>
      </c>
      <c r="BI154" s="6"/>
      <c r="BJ154" s="6">
        <f>IF(EB154&gt;=70, 6, 0)</f>
        <v>0</v>
      </c>
      <c r="BK154" s="6">
        <v>0</v>
      </c>
      <c r="BL154" s="7">
        <v>-5</v>
      </c>
      <c r="BM154" s="7">
        <v>-5</v>
      </c>
      <c r="BN154" s="7">
        <v>-5</v>
      </c>
      <c r="BO154" s="6"/>
      <c r="BP154" s="6">
        <f>IF(EE154&gt;=70, 6, 0)</f>
        <v>0</v>
      </c>
      <c r="BQ154" s="6">
        <v>0</v>
      </c>
      <c r="BR154" s="7"/>
      <c r="BS154" s="7">
        <v>-5</v>
      </c>
      <c r="BT154" s="7">
        <v>0</v>
      </c>
      <c r="BU154" s="6"/>
      <c r="BV154" s="6">
        <v>0</v>
      </c>
      <c r="BW154" s="6">
        <f>IF(DR154&gt;=70, 5, 0)</f>
        <v>0</v>
      </c>
      <c r="BX154" s="6">
        <v>-5</v>
      </c>
      <c r="BY154" s="6"/>
      <c r="BZ154" s="6">
        <v>-5</v>
      </c>
      <c r="CA154" s="7">
        <v>0</v>
      </c>
      <c r="CB154" s="7">
        <v>-5</v>
      </c>
      <c r="CC154" s="7">
        <v>-5</v>
      </c>
      <c r="CD154" s="6">
        <v>-5</v>
      </c>
      <c r="CE154" s="6">
        <f>IF(DU154&gt;=70, 5, 0)</f>
        <v>0</v>
      </c>
      <c r="CF154" s="6">
        <v>0</v>
      </c>
      <c r="CG154" s="6">
        <v>-5</v>
      </c>
      <c r="CH154" s="6"/>
      <c r="CI154" s="6">
        <v>-5</v>
      </c>
      <c r="CJ154" s="7"/>
      <c r="CK154" s="7"/>
      <c r="CL154" s="7"/>
      <c r="CM154" s="6"/>
      <c r="CN154" s="6">
        <f>IF(DX154&gt;=70, 5, 0)</f>
        <v>0</v>
      </c>
      <c r="CO154" s="6"/>
      <c r="CP154" s="6"/>
      <c r="CQ154" s="6"/>
      <c r="CR154" s="7"/>
      <c r="CS154" s="7">
        <f>IF(EH154&gt;=70, 6, 0)</f>
        <v>0</v>
      </c>
      <c r="CT154" s="7"/>
      <c r="CU154" s="6"/>
      <c r="CV154" s="7"/>
      <c r="CW154" s="6"/>
      <c r="CX154" s="10">
        <f>SUM(AR154:CW154)</f>
        <v>-50</v>
      </c>
      <c r="CY154" s="10">
        <v>50</v>
      </c>
      <c r="CZ154" s="17">
        <f>CX154+CY154</f>
        <v>0</v>
      </c>
      <c r="DA154" s="1">
        <v>42.86</v>
      </c>
      <c r="DB154" s="18">
        <v>0</v>
      </c>
      <c r="DC154" s="18">
        <v>50</v>
      </c>
      <c r="DD154" s="30">
        <f>AVERAGE(DB154:DC154)</f>
        <v>25</v>
      </c>
      <c r="DE154" s="1">
        <v>0</v>
      </c>
      <c r="DF154" s="30">
        <v>0</v>
      </c>
      <c r="DG154" s="1">
        <v>0</v>
      </c>
      <c r="DH154" s="30">
        <v>0</v>
      </c>
      <c r="DI154" s="18">
        <v>0</v>
      </c>
      <c r="DJ154" s="18">
        <v>0</v>
      </c>
      <c r="DK154" s="1"/>
      <c r="DL154" s="15">
        <f>AVERAGE(DA154,DD154:DH154,DK154)</f>
        <v>11.31</v>
      </c>
      <c r="DM154" s="1">
        <v>20</v>
      </c>
      <c r="DN154" s="1">
        <v>0</v>
      </c>
      <c r="DO154" s="1">
        <f>MAX(DM154:DN154)</f>
        <v>20</v>
      </c>
      <c r="DP154" s="30">
        <v>0</v>
      </c>
      <c r="DQ154" s="30">
        <v>0</v>
      </c>
      <c r="DR154" s="30">
        <f>MAX(DP154:DQ154)</f>
        <v>0</v>
      </c>
      <c r="DS154" s="1">
        <v>0</v>
      </c>
      <c r="DT154" s="1">
        <v>0</v>
      </c>
      <c r="DU154" s="1">
        <f>MAX(DS154:DT154)</f>
        <v>0</v>
      </c>
      <c r="DV154" s="30">
        <v>0</v>
      </c>
      <c r="DW154" s="30">
        <v>0</v>
      </c>
      <c r="DX154" s="30"/>
      <c r="DY154" s="15">
        <f>AVERAGE(DO154,DR154,DU154,DX154)</f>
        <v>6.666666666666667</v>
      </c>
      <c r="DZ154" s="1">
        <v>0</v>
      </c>
      <c r="EA154" s="1">
        <v>0</v>
      </c>
      <c r="EB154" s="1">
        <f>MIN(MAX(DZ154:EA154)+0.2*EH154, 100)</f>
        <v>0</v>
      </c>
      <c r="EC154" s="30">
        <v>0</v>
      </c>
      <c r="ED154" s="30">
        <v>0</v>
      </c>
      <c r="EE154" s="30">
        <f>MIN(MAX(EC154:ED154)+0.15*EH154, 100)</f>
        <v>0</v>
      </c>
      <c r="EF154" s="1">
        <v>0</v>
      </c>
      <c r="EG154" s="1">
        <v>0</v>
      </c>
      <c r="EH154" s="1">
        <f>MAX(EF154:EG154)</f>
        <v>0</v>
      </c>
      <c r="EI154" s="15">
        <f>AVERAGE(EB154,EE154,EH154)</f>
        <v>0</v>
      </c>
      <c r="EJ154" s="3">
        <v>0.25</v>
      </c>
      <c r="EK154" s="3">
        <v>0.2</v>
      </c>
      <c r="EL154" s="3">
        <v>0.25</v>
      </c>
      <c r="EM154" s="3">
        <v>0.3</v>
      </c>
      <c r="EN154" s="25">
        <f>MIN(IF(C154="Yes",AQ154+CZ154,0),100)</f>
        <v>0</v>
      </c>
      <c r="EO154" s="25">
        <f>IF(ES154&lt;0,EN154+ES154*-4,EN154)</f>
        <v>0</v>
      </c>
      <c r="EP154" s="25">
        <f>MIN(IF(C154="Yes",AQ154+DL154,0), 100)</f>
        <v>11.31</v>
      </c>
      <c r="EQ154" s="25">
        <f>MIN(IF(C154="Yes",AQ154+DY154,0),100)</f>
        <v>6.666666666666667</v>
      </c>
      <c r="ER154" s="25">
        <f>MIN(IF(C154="Yes",AQ154+EI154,0), 100)</f>
        <v>0</v>
      </c>
      <c r="ES154" s="26">
        <f>EJ154*EN154+EK154*EP154+EL154*EQ154+EM154*ER154</f>
        <v>3.9286666666666665</v>
      </c>
      <c r="ET154" s="26">
        <f>EJ154*EO154+EK154*EP154+EL154*EQ154+EM154*ER154</f>
        <v>3.9286666666666665</v>
      </c>
    </row>
    <row r="155" spans="1:150" customFormat="1" x14ac:dyDescent="0.3">
      <c r="A155">
        <v>1402018120</v>
      </c>
      <c r="B155" t="s">
        <v>106</v>
      </c>
      <c r="C155" s="2" t="s">
        <v>108</v>
      </c>
      <c r="D155" s="6">
        <v>1</v>
      </c>
      <c r="E155" s="6">
        <v>1</v>
      </c>
      <c r="F155" s="7">
        <v>1</v>
      </c>
      <c r="G155" s="7">
        <v>1</v>
      </c>
      <c r="H155" s="6">
        <v>2</v>
      </c>
      <c r="I155" s="6"/>
      <c r="J155" s="7"/>
      <c r="K155" s="7"/>
      <c r="L155" s="6"/>
      <c r="M155" s="8"/>
      <c r="N155" s="7"/>
      <c r="O155" s="7"/>
      <c r="P155" s="6"/>
      <c r="Q155" s="8"/>
      <c r="R155" s="7">
        <v>1</v>
      </c>
      <c r="S155" s="7"/>
      <c r="T155" s="6"/>
      <c r="U155" s="6"/>
      <c r="V155" s="7"/>
      <c r="W155" s="7"/>
      <c r="X155" s="6"/>
      <c r="Y155" s="6"/>
      <c r="Z155" s="7"/>
      <c r="AA155" s="7"/>
      <c r="AB155" s="6"/>
      <c r="AC155" s="6"/>
      <c r="AD155" s="7"/>
      <c r="AE155" s="8"/>
      <c r="AF155" s="10">
        <v>14</v>
      </c>
      <c r="AG155" s="10">
        <v>10</v>
      </c>
      <c r="AH155" s="10">
        <f>COUNT(D155:AE155)</f>
        <v>6</v>
      </c>
      <c r="AI155" s="22">
        <f>IF(C155="Yes",(AF155-AH155+(CZ155-50)/AG155)/AF155,0)</f>
        <v>-3.5714285714285712E-2</v>
      </c>
      <c r="AJ155" s="11">
        <f>SUM(D155:AE155)</f>
        <v>7</v>
      </c>
      <c r="AK155" s="10">
        <f>MAX(AJ155-AL155-AM155,0)*-1</f>
        <v>0</v>
      </c>
      <c r="AL155" s="10">
        <v>10</v>
      </c>
      <c r="AM155" s="10">
        <v>3</v>
      </c>
      <c r="AN155" s="7">
        <f>AJ155+AK155+AO155</f>
        <v>7</v>
      </c>
      <c r="AO155" s="6"/>
      <c r="AP155" s="3">
        <v>0.5</v>
      </c>
      <c r="AQ155" s="15">
        <f>MIN(AN155,AL155)*AP155</f>
        <v>3.5</v>
      </c>
      <c r="AR155" s="6">
        <v>0</v>
      </c>
      <c r="AS155" s="6">
        <v>0</v>
      </c>
      <c r="AT155" s="6">
        <v>0</v>
      </c>
      <c r="AU155" s="6">
        <v>0</v>
      </c>
      <c r="AV155" s="7">
        <v>-5</v>
      </c>
      <c r="AW155" s="7">
        <v>0</v>
      </c>
      <c r="AX155" s="7"/>
      <c r="AY155" s="7">
        <v>-5</v>
      </c>
      <c r="AZ155" s="6"/>
      <c r="BA155" s="6">
        <v>0</v>
      </c>
      <c r="BB155" s="6"/>
      <c r="BC155" s="6">
        <v>0</v>
      </c>
      <c r="BD155" s="7"/>
      <c r="BE155" s="7">
        <f>IF(DO155&gt;=70, 5, 0)</f>
        <v>0</v>
      </c>
      <c r="BF155" s="7"/>
      <c r="BG155" s="7"/>
      <c r="BH155" s="7">
        <v>-5</v>
      </c>
      <c r="BI155" s="6"/>
      <c r="BJ155" s="6">
        <f>IF(EB155&gt;=70, 6, 0)</f>
        <v>0</v>
      </c>
      <c r="BK155" s="6">
        <v>-5</v>
      </c>
      <c r="BL155" s="7">
        <v>-5</v>
      </c>
      <c r="BM155" s="7">
        <v>-5</v>
      </c>
      <c r="BN155" s="7">
        <v>-5</v>
      </c>
      <c r="BO155" s="6">
        <v>10</v>
      </c>
      <c r="BP155" s="6">
        <f>IF(EE155&gt;=70, 6, 0)</f>
        <v>0</v>
      </c>
      <c r="BQ155" s="6">
        <v>-5</v>
      </c>
      <c r="BR155" s="7"/>
      <c r="BS155" s="7">
        <v>-5</v>
      </c>
      <c r="BT155" s="7">
        <v>-5</v>
      </c>
      <c r="BU155" s="6"/>
      <c r="BV155" s="6">
        <v>-5</v>
      </c>
      <c r="BW155" s="6">
        <f>IF(DR155&gt;=70, 5, 0)</f>
        <v>0</v>
      </c>
      <c r="BX155" s="6">
        <v>-5</v>
      </c>
      <c r="BY155" s="6"/>
      <c r="BZ155" s="6">
        <v>-5</v>
      </c>
      <c r="CA155" s="7">
        <v>-5</v>
      </c>
      <c r="CB155" s="7">
        <v>-5</v>
      </c>
      <c r="CC155" s="7">
        <v>-5</v>
      </c>
      <c r="CD155" s="6">
        <v>-5</v>
      </c>
      <c r="CE155" s="6">
        <f>IF(DU155&gt;=70, 5, 0)</f>
        <v>0</v>
      </c>
      <c r="CF155" s="6">
        <v>0</v>
      </c>
      <c r="CG155" s="6">
        <v>-5</v>
      </c>
      <c r="CH155" s="6"/>
      <c r="CI155" s="6">
        <v>-5</v>
      </c>
      <c r="CJ155" s="7"/>
      <c r="CK155" s="7"/>
      <c r="CL155" s="7"/>
      <c r="CM155" s="6"/>
      <c r="CN155" s="6">
        <f>IF(DX155&gt;=70, 5, 0)</f>
        <v>0</v>
      </c>
      <c r="CO155" s="6"/>
      <c r="CP155" s="6"/>
      <c r="CQ155" s="6"/>
      <c r="CR155" s="7"/>
      <c r="CS155" s="7">
        <f>IF(EH155&gt;=70, 6, 0)</f>
        <v>0</v>
      </c>
      <c r="CT155" s="7"/>
      <c r="CU155" s="6"/>
      <c r="CV155" s="7"/>
      <c r="CW155" s="6"/>
      <c r="CX155" s="10">
        <f>SUM(AR155:CW155)</f>
        <v>-85</v>
      </c>
      <c r="CY155" s="10">
        <v>50</v>
      </c>
      <c r="CZ155" s="17">
        <f>CX155+CY155</f>
        <v>-35</v>
      </c>
      <c r="DA155" s="1">
        <v>45.71</v>
      </c>
      <c r="DB155" s="18">
        <v>0</v>
      </c>
      <c r="DC155" s="18">
        <v>0</v>
      </c>
      <c r="DD155" s="30">
        <f>AVERAGE(DB155:DC155)</f>
        <v>0</v>
      </c>
      <c r="DE155" s="1">
        <v>0</v>
      </c>
      <c r="DF155" s="30">
        <v>45</v>
      </c>
      <c r="DG155" s="1">
        <v>0</v>
      </c>
      <c r="DH155" s="30">
        <v>0</v>
      </c>
      <c r="DI155" s="18">
        <v>0</v>
      </c>
      <c r="DJ155" s="18">
        <v>0</v>
      </c>
      <c r="DK155" s="1"/>
      <c r="DL155" s="15">
        <f>AVERAGE(DA155,DD155:DH155,DK155)</f>
        <v>15.118333333333334</v>
      </c>
      <c r="DM155" s="1">
        <v>53.33</v>
      </c>
      <c r="DN155" s="1">
        <v>0</v>
      </c>
      <c r="DO155" s="1">
        <f>MAX(DM155:DN155)</f>
        <v>53.33</v>
      </c>
      <c r="DP155" s="30">
        <v>0</v>
      </c>
      <c r="DQ155" s="30">
        <v>0</v>
      </c>
      <c r="DR155" s="30">
        <f>MAX(DP155:DQ155)</f>
        <v>0</v>
      </c>
      <c r="DS155" s="1">
        <v>0</v>
      </c>
      <c r="DT155" s="1">
        <v>0</v>
      </c>
      <c r="DU155" s="1">
        <f>MAX(DS155:DT155)</f>
        <v>0</v>
      </c>
      <c r="DV155" s="30">
        <v>0</v>
      </c>
      <c r="DW155" s="30">
        <v>0</v>
      </c>
      <c r="DX155" s="30"/>
      <c r="DY155" s="15">
        <f>AVERAGE(DO155,DR155,DU155,DX155)</f>
        <v>17.776666666666667</v>
      </c>
      <c r="DZ155" s="1">
        <v>13.33</v>
      </c>
      <c r="EA155" s="1">
        <v>0</v>
      </c>
      <c r="EB155" s="1">
        <f>MIN(MAX(DZ155:EA155)+0.2*EH155, 100)</f>
        <v>13.33</v>
      </c>
      <c r="EC155" s="30">
        <v>0</v>
      </c>
      <c r="ED155" s="30">
        <v>0</v>
      </c>
      <c r="EE155" s="30">
        <f>MIN(MAX(EC155:ED155)+0.15*EH155, 100)</f>
        <v>0</v>
      </c>
      <c r="EF155" s="1">
        <v>0</v>
      </c>
      <c r="EG155" s="1">
        <v>0</v>
      </c>
      <c r="EH155" s="1">
        <f>MAX(EF155:EG155)</f>
        <v>0</v>
      </c>
      <c r="EI155" s="15">
        <f>AVERAGE(EB155,EE155,EH155)</f>
        <v>4.4433333333333334</v>
      </c>
      <c r="EJ155" s="3">
        <v>0.25</v>
      </c>
      <c r="EK155" s="3">
        <v>0.2</v>
      </c>
      <c r="EL155" s="3">
        <v>0.25</v>
      </c>
      <c r="EM155" s="3">
        <v>0.3</v>
      </c>
      <c r="EN155" s="25">
        <f>MIN(IF(C155="Yes",AQ155+CZ155,0),100)</f>
        <v>-31.5</v>
      </c>
      <c r="EO155" s="25">
        <f>IF(ES155&lt;0,EN155+ES155*-4,EN155)</f>
        <v>-31.5</v>
      </c>
      <c r="EP155" s="25">
        <f>MIN(IF(C155="Yes",AQ155+DL155,0), 100)</f>
        <v>18.618333333333332</v>
      </c>
      <c r="EQ155" s="25">
        <f>MIN(IF(C155="Yes",AQ155+DY155,0),100)</f>
        <v>21.276666666666667</v>
      </c>
      <c r="ER155" s="25">
        <f>MIN(IF(C155="Yes",AQ155+EI155,0), 100)</f>
        <v>7.9433333333333334</v>
      </c>
      <c r="ES155" s="26">
        <f>EJ155*EN155+EK155*EP155+EL155*EQ155+EM155*ER155</f>
        <v>3.5508333333333333</v>
      </c>
      <c r="ET155" s="26">
        <f>EJ155*EO155+EK155*EP155+EL155*EQ155+EM155*ER155</f>
        <v>3.5508333333333333</v>
      </c>
    </row>
    <row r="156" spans="1:150" customFormat="1" x14ac:dyDescent="0.3">
      <c r="A156">
        <v>1402019008</v>
      </c>
      <c r="B156" t="s">
        <v>107</v>
      </c>
      <c r="C156" s="2" t="s">
        <v>108</v>
      </c>
      <c r="D156" s="6"/>
      <c r="E156" s="6"/>
      <c r="F156" s="7">
        <v>1</v>
      </c>
      <c r="G156" s="7"/>
      <c r="H156" s="6"/>
      <c r="I156" s="6"/>
      <c r="J156" s="7">
        <v>1</v>
      </c>
      <c r="K156" s="7"/>
      <c r="L156" s="6"/>
      <c r="M156" s="8"/>
      <c r="N156" s="7"/>
      <c r="O156" s="7"/>
      <c r="P156" s="6"/>
      <c r="Q156" s="8"/>
      <c r="R156" s="7"/>
      <c r="S156" s="7"/>
      <c r="T156" s="6"/>
      <c r="U156" s="6"/>
      <c r="V156" s="7"/>
      <c r="W156" s="7"/>
      <c r="X156" s="6"/>
      <c r="Y156" s="6"/>
      <c r="Z156" s="7"/>
      <c r="AA156" s="7"/>
      <c r="AB156" s="6"/>
      <c r="AC156" s="6"/>
      <c r="AD156" s="7"/>
      <c r="AE156" s="8"/>
      <c r="AF156" s="10">
        <v>14</v>
      </c>
      <c r="AG156" s="10">
        <v>10</v>
      </c>
      <c r="AH156" s="10">
        <f>COUNT(D156:AE156)</f>
        <v>2</v>
      </c>
      <c r="AI156" s="22">
        <f>IF(C156="Yes",(AF156-AH156+(CZ156-50)/AG156)/AF156,0)</f>
        <v>0.37142857142857144</v>
      </c>
      <c r="AJ156" s="11">
        <f>SUM(D156:AE156)</f>
        <v>2</v>
      </c>
      <c r="AK156" s="10">
        <f>MAX(AJ156-AL156-AM156,0)*-1</f>
        <v>0</v>
      </c>
      <c r="AL156" s="10">
        <v>10</v>
      </c>
      <c r="AM156" s="10">
        <v>3</v>
      </c>
      <c r="AN156" s="7">
        <f>AJ156+AK156+AO156</f>
        <v>2</v>
      </c>
      <c r="AO156" s="6"/>
      <c r="AP156" s="3">
        <v>0.5</v>
      </c>
      <c r="AQ156" s="15">
        <f>MIN(AN156,AL156)*AP156</f>
        <v>1</v>
      </c>
      <c r="AR156" s="6">
        <v>0</v>
      </c>
      <c r="AS156" s="6">
        <v>0</v>
      </c>
      <c r="AT156" s="6">
        <v>2</v>
      </c>
      <c r="AU156" s="6">
        <v>0</v>
      </c>
      <c r="AV156" s="7">
        <v>-5</v>
      </c>
      <c r="AW156" s="7">
        <v>0</v>
      </c>
      <c r="AX156" s="7"/>
      <c r="AY156" s="7">
        <v>0</v>
      </c>
      <c r="AZ156" s="6"/>
      <c r="BA156" s="6">
        <v>-5</v>
      </c>
      <c r="BB156" s="6"/>
      <c r="BC156" s="6">
        <v>-5</v>
      </c>
      <c r="BD156" s="7"/>
      <c r="BE156" s="7">
        <f>IF(DO156&gt;=70, 5, 0)</f>
        <v>0</v>
      </c>
      <c r="BF156" s="7"/>
      <c r="BG156" s="7"/>
      <c r="BH156" s="7">
        <v>0</v>
      </c>
      <c r="BI156" s="6"/>
      <c r="BJ156" s="6">
        <f>IF(EB156&gt;=70, 6, 0)</f>
        <v>0</v>
      </c>
      <c r="BK156" s="6">
        <v>-5</v>
      </c>
      <c r="BL156" s="7">
        <v>0</v>
      </c>
      <c r="BM156" s="7">
        <v>-5</v>
      </c>
      <c r="BN156" s="7">
        <v>-5</v>
      </c>
      <c r="BO156" s="6"/>
      <c r="BP156" s="6">
        <f>IF(EE156&gt;=70, 6, 0)</f>
        <v>0</v>
      </c>
      <c r="BQ156" s="6">
        <v>-5</v>
      </c>
      <c r="BR156" s="7"/>
      <c r="BS156" s="7">
        <v>-5</v>
      </c>
      <c r="BT156" s="7">
        <v>-5</v>
      </c>
      <c r="BU156" s="6"/>
      <c r="BV156" s="6">
        <v>0</v>
      </c>
      <c r="BW156" s="6">
        <f>IF(DR156&gt;=70, 5, 0)</f>
        <v>0</v>
      </c>
      <c r="BX156" s="6">
        <v>-5</v>
      </c>
      <c r="BY156" s="6"/>
      <c r="BZ156" s="6">
        <v>0</v>
      </c>
      <c r="CA156" s="7">
        <v>0</v>
      </c>
      <c r="CB156" s="7">
        <v>-5</v>
      </c>
      <c r="CC156" s="7">
        <v>-5</v>
      </c>
      <c r="CD156" s="6">
        <v>-5</v>
      </c>
      <c r="CE156" s="6">
        <f>IF(DU156&gt;=70, 5, 0)</f>
        <v>0</v>
      </c>
      <c r="CF156" s="6">
        <v>0</v>
      </c>
      <c r="CG156" s="6">
        <v>-5</v>
      </c>
      <c r="CH156" s="6"/>
      <c r="CI156" s="6">
        <v>0</v>
      </c>
      <c r="CJ156" s="7"/>
      <c r="CK156" s="7"/>
      <c r="CL156" s="7"/>
      <c r="CM156" s="6"/>
      <c r="CN156" s="6">
        <f>IF(DX156&gt;=70, 5, 0)</f>
        <v>0</v>
      </c>
      <c r="CO156" s="6"/>
      <c r="CP156" s="6"/>
      <c r="CQ156" s="6"/>
      <c r="CR156" s="7"/>
      <c r="CS156" s="7">
        <f>IF(EH156&gt;=70, 6, 0)</f>
        <v>0</v>
      </c>
      <c r="CT156" s="7"/>
      <c r="CU156" s="6"/>
      <c r="CV156" s="7"/>
      <c r="CW156" s="6"/>
      <c r="CX156" s="10">
        <f>SUM(AR156:CW156)</f>
        <v>-68</v>
      </c>
      <c r="CY156" s="10">
        <v>50</v>
      </c>
      <c r="CZ156" s="17">
        <f>CX156+CY156</f>
        <v>-18</v>
      </c>
      <c r="DA156" s="1">
        <v>60</v>
      </c>
      <c r="DB156" s="18">
        <v>50</v>
      </c>
      <c r="DC156" s="18">
        <v>50</v>
      </c>
      <c r="DD156" s="30">
        <f>AVERAGE(DB156:DC156)</f>
        <v>50</v>
      </c>
      <c r="DE156" s="1">
        <v>0</v>
      </c>
      <c r="DF156" s="30">
        <v>0</v>
      </c>
      <c r="DG156" s="1">
        <v>0</v>
      </c>
      <c r="DH156" s="30">
        <v>0</v>
      </c>
      <c r="DI156" s="18">
        <v>0</v>
      </c>
      <c r="DJ156" s="18">
        <v>0</v>
      </c>
      <c r="DK156" s="1"/>
      <c r="DL156" s="15">
        <f>AVERAGE(DA156,DD156:DH156,DK156)</f>
        <v>18.333333333333332</v>
      </c>
      <c r="DM156" s="1">
        <v>40</v>
      </c>
      <c r="DN156" s="1">
        <v>26.67</v>
      </c>
      <c r="DO156" s="1">
        <f>MAX(DM156:DN156)</f>
        <v>40</v>
      </c>
      <c r="DP156" s="30">
        <v>0</v>
      </c>
      <c r="DQ156" s="30">
        <v>0</v>
      </c>
      <c r="DR156" s="30">
        <f>MAX(DP156:DQ156)</f>
        <v>0</v>
      </c>
      <c r="DS156" s="1">
        <v>0</v>
      </c>
      <c r="DT156" s="1">
        <v>0</v>
      </c>
      <c r="DU156" s="1">
        <f>MAX(DS156:DT156)</f>
        <v>0</v>
      </c>
      <c r="DV156" s="30">
        <v>0</v>
      </c>
      <c r="DW156" s="30">
        <v>0</v>
      </c>
      <c r="DX156" s="30"/>
      <c r="DY156" s="15">
        <f>AVERAGE(DO156,DR156,DU156,DX156)</f>
        <v>13.333333333333334</v>
      </c>
      <c r="DZ156" s="1">
        <v>0</v>
      </c>
      <c r="EA156" s="1">
        <v>0</v>
      </c>
      <c r="EB156" s="1">
        <f>MIN(MAX(DZ156:EA156)+0.2*EH156, 100)</f>
        <v>0</v>
      </c>
      <c r="EC156" s="30">
        <v>0</v>
      </c>
      <c r="ED156" s="30">
        <v>0</v>
      </c>
      <c r="EE156" s="30">
        <f>MIN(MAX(EC156:ED156)+0.15*EH156, 100)</f>
        <v>0</v>
      </c>
      <c r="EF156" s="1">
        <v>0</v>
      </c>
      <c r="EG156" s="1">
        <v>0</v>
      </c>
      <c r="EH156" s="1">
        <f>MAX(EF156:EG156)</f>
        <v>0</v>
      </c>
      <c r="EI156" s="15">
        <f>AVERAGE(EB156,EE156,EH156)</f>
        <v>0</v>
      </c>
      <c r="EJ156" s="3">
        <v>0.25</v>
      </c>
      <c r="EK156" s="3">
        <v>0.2</v>
      </c>
      <c r="EL156" s="3">
        <v>0.25</v>
      </c>
      <c r="EM156" s="3">
        <v>0.3</v>
      </c>
      <c r="EN156" s="25">
        <f>MIN(IF(C156="Yes",AQ156+CZ156,0),100)</f>
        <v>-17</v>
      </c>
      <c r="EO156" s="25">
        <f>IF(ES156&lt;0,EN156+ES156*-4,EN156)</f>
        <v>-17</v>
      </c>
      <c r="EP156" s="25">
        <f>MIN(IF(C156="Yes",AQ156+DL156,0), 100)</f>
        <v>19.333333333333332</v>
      </c>
      <c r="EQ156" s="25">
        <f>MIN(IF(C156="Yes",AQ156+DY156,0),100)</f>
        <v>14.333333333333334</v>
      </c>
      <c r="ER156" s="25">
        <f>MIN(IF(C156="Yes",AQ156+EI156,0), 100)</f>
        <v>1</v>
      </c>
      <c r="ES156" s="26">
        <f>EJ156*EN156+EK156*EP156+EL156*EQ156+EM156*ER156</f>
        <v>3.5</v>
      </c>
      <c r="ET156" s="26">
        <f>EJ156*EO156+EK156*EP156+EL156*EQ156+EM156*ER156</f>
        <v>3.5</v>
      </c>
    </row>
    <row r="157" spans="1:150" customFormat="1" x14ac:dyDescent="0.3">
      <c r="A157">
        <v>1402018075</v>
      </c>
      <c r="B157" t="s">
        <v>107</v>
      </c>
      <c r="C157" s="2" t="s">
        <v>108</v>
      </c>
      <c r="D157" s="6"/>
      <c r="E157" s="6"/>
      <c r="F157" s="7"/>
      <c r="G157" s="7">
        <v>1</v>
      </c>
      <c r="H157" s="6"/>
      <c r="I157" s="6"/>
      <c r="J157" s="7"/>
      <c r="K157" s="7"/>
      <c r="L157" s="6"/>
      <c r="M157" s="8"/>
      <c r="N157" s="7"/>
      <c r="O157" s="7"/>
      <c r="P157" s="6">
        <v>1</v>
      </c>
      <c r="Q157" s="8"/>
      <c r="R157" s="7"/>
      <c r="S157" s="7"/>
      <c r="T157" s="6"/>
      <c r="U157" s="6"/>
      <c r="V157" s="7"/>
      <c r="W157" s="7"/>
      <c r="X157" s="6"/>
      <c r="Y157" s="6"/>
      <c r="Z157" s="7"/>
      <c r="AA157" s="7"/>
      <c r="AB157" s="6"/>
      <c r="AC157" s="6"/>
      <c r="AD157" s="7"/>
      <c r="AE157" s="8"/>
      <c r="AF157" s="10">
        <v>14</v>
      </c>
      <c r="AG157" s="10">
        <v>10</v>
      </c>
      <c r="AH157" s="10">
        <f>COUNT(D157:AE157)</f>
        <v>2</v>
      </c>
      <c r="AI157" s="22">
        <f>IF(C157="Yes",(AF157-AH157+(CZ157-50)/AG157)/AF157,0)</f>
        <v>0.44285714285714289</v>
      </c>
      <c r="AJ157" s="11">
        <f>SUM(D157:AE157)</f>
        <v>2</v>
      </c>
      <c r="AK157" s="10">
        <f>MAX(AJ157-AL157-AM157,0)*-1</f>
        <v>0</v>
      </c>
      <c r="AL157" s="10">
        <v>10</v>
      </c>
      <c r="AM157" s="10">
        <v>3</v>
      </c>
      <c r="AN157" s="7">
        <f>AJ157+AK157+AO157</f>
        <v>2</v>
      </c>
      <c r="AO157" s="6"/>
      <c r="AP157" s="3">
        <v>0.5</v>
      </c>
      <c r="AQ157" s="15">
        <f>MIN(AN157,AL157)*AP157</f>
        <v>1</v>
      </c>
      <c r="AR157" s="6">
        <v>0</v>
      </c>
      <c r="AS157" s="6">
        <v>0</v>
      </c>
      <c r="AT157" s="6">
        <v>2</v>
      </c>
      <c r="AU157" s="6">
        <v>0</v>
      </c>
      <c r="AV157" s="7"/>
      <c r="AW157" s="7">
        <v>0</v>
      </c>
      <c r="AX157" s="7"/>
      <c r="AY157" s="7">
        <v>-5</v>
      </c>
      <c r="AZ157" s="6"/>
      <c r="BA157" s="6">
        <v>0</v>
      </c>
      <c r="BB157" s="6"/>
      <c r="BC157" s="6">
        <v>0</v>
      </c>
      <c r="BD157" s="7"/>
      <c r="BE157" s="7">
        <f>IF(DO157&gt;=70, 5, 0)</f>
        <v>0</v>
      </c>
      <c r="BF157" s="7"/>
      <c r="BG157" s="7"/>
      <c r="BH157" s="7">
        <v>0</v>
      </c>
      <c r="BI157" s="6"/>
      <c r="BJ157" s="6">
        <f>IF(EB157&gt;=70, 6, 0)</f>
        <v>0</v>
      </c>
      <c r="BK157" s="6">
        <v>-5</v>
      </c>
      <c r="BL157" s="7">
        <v>-5</v>
      </c>
      <c r="BM157" s="7">
        <v>-5</v>
      </c>
      <c r="BN157" s="7">
        <v>-5</v>
      </c>
      <c r="BO157" s="6"/>
      <c r="BP157" s="6">
        <f>IF(EE157&gt;=70, 6, 0)</f>
        <v>0</v>
      </c>
      <c r="BQ157" s="6">
        <v>-5</v>
      </c>
      <c r="BR157" s="7"/>
      <c r="BS157" s="7">
        <v>0</v>
      </c>
      <c r="BT157" s="7">
        <v>-5</v>
      </c>
      <c r="BU157" s="6"/>
      <c r="BV157" s="6">
        <v>0</v>
      </c>
      <c r="BW157" s="6">
        <f>IF(DR157&gt;=70, 5, 0)</f>
        <v>0</v>
      </c>
      <c r="BX157" s="6">
        <v>-5</v>
      </c>
      <c r="BY157" s="6"/>
      <c r="BZ157" s="6">
        <v>-5</v>
      </c>
      <c r="CA157" s="7">
        <v>0</v>
      </c>
      <c r="CB157" s="7">
        <v>-5</v>
      </c>
      <c r="CC157" s="7">
        <v>-5</v>
      </c>
      <c r="CD157" s="6">
        <v>0</v>
      </c>
      <c r="CE157" s="6">
        <f>IF(DU157&gt;=70, 5, 0)</f>
        <v>0</v>
      </c>
      <c r="CF157" s="6">
        <v>0</v>
      </c>
      <c r="CG157" s="6">
        <v>0</v>
      </c>
      <c r="CH157" s="6"/>
      <c r="CI157" s="6">
        <v>-5</v>
      </c>
      <c r="CJ157" s="7"/>
      <c r="CK157" s="7"/>
      <c r="CL157" s="7"/>
      <c r="CM157" s="6"/>
      <c r="CN157" s="6">
        <f>IF(DX157&gt;=70, 5, 0)</f>
        <v>0</v>
      </c>
      <c r="CO157" s="6"/>
      <c r="CP157" s="6"/>
      <c r="CQ157" s="6"/>
      <c r="CR157" s="7"/>
      <c r="CS157" s="7">
        <f>IF(EH157&gt;=70, 6, 0)</f>
        <v>0</v>
      </c>
      <c r="CT157" s="7"/>
      <c r="CU157" s="6"/>
      <c r="CV157" s="7"/>
      <c r="CW157" s="6"/>
      <c r="CX157" s="10">
        <f>SUM(AR157:CW157)</f>
        <v>-58</v>
      </c>
      <c r="CY157" s="10">
        <v>50</v>
      </c>
      <c r="CZ157" s="17">
        <f>CX157+CY157</f>
        <v>-8</v>
      </c>
      <c r="DA157" s="1">
        <v>20</v>
      </c>
      <c r="DB157" s="18">
        <v>50</v>
      </c>
      <c r="DC157" s="18">
        <v>50</v>
      </c>
      <c r="DD157" s="30">
        <f>AVERAGE(DB157:DC157)</f>
        <v>50</v>
      </c>
      <c r="DE157" s="1">
        <v>0</v>
      </c>
      <c r="DF157" s="30">
        <v>0</v>
      </c>
      <c r="DG157" s="1">
        <v>0</v>
      </c>
      <c r="DH157" s="30">
        <v>0</v>
      </c>
      <c r="DI157" s="18">
        <v>0</v>
      </c>
      <c r="DJ157" s="18">
        <v>0</v>
      </c>
      <c r="DK157" s="1"/>
      <c r="DL157" s="15">
        <f>AVERAGE(DA157,DD157:DH157,DK157)</f>
        <v>11.666666666666666</v>
      </c>
      <c r="DM157" s="1">
        <v>13.33</v>
      </c>
      <c r="DN157" s="1">
        <v>0</v>
      </c>
      <c r="DO157" s="1">
        <f>MAX(DM157:DN157)</f>
        <v>13.33</v>
      </c>
      <c r="DP157" s="30">
        <v>0</v>
      </c>
      <c r="DQ157" s="30">
        <v>0</v>
      </c>
      <c r="DR157" s="30">
        <f>MAX(DP157:DQ157)</f>
        <v>0</v>
      </c>
      <c r="DS157" s="1">
        <v>0</v>
      </c>
      <c r="DT157" s="1">
        <v>0</v>
      </c>
      <c r="DU157" s="1">
        <f>MAX(DS157:DT157)</f>
        <v>0</v>
      </c>
      <c r="DV157" s="30">
        <v>0</v>
      </c>
      <c r="DW157" s="30">
        <v>0</v>
      </c>
      <c r="DX157" s="30"/>
      <c r="DY157" s="15">
        <f>AVERAGE(DO157,DR157,DU157,DX157)</f>
        <v>4.4433333333333334</v>
      </c>
      <c r="DZ157" s="1">
        <v>0</v>
      </c>
      <c r="EA157" s="1">
        <v>0</v>
      </c>
      <c r="EB157" s="1">
        <f>MIN(MAX(DZ157:EA157)+0.2*EH157, 100)</f>
        <v>0</v>
      </c>
      <c r="EC157" s="30">
        <v>10.42</v>
      </c>
      <c r="ED157" s="30">
        <v>0</v>
      </c>
      <c r="EE157" s="30">
        <f>MIN(MAX(EC157:ED157)+0.15*EH157, 100)</f>
        <v>10.42</v>
      </c>
      <c r="EF157" s="1">
        <v>0</v>
      </c>
      <c r="EG157" s="1">
        <v>0</v>
      </c>
      <c r="EH157" s="1">
        <f>MAX(EF157:EG157)</f>
        <v>0</v>
      </c>
      <c r="EI157" s="15">
        <f>AVERAGE(EB157,EE157,EH157)</f>
        <v>3.4733333333333332</v>
      </c>
      <c r="EJ157" s="3">
        <v>0.25</v>
      </c>
      <c r="EK157" s="3">
        <v>0.2</v>
      </c>
      <c r="EL157" s="3">
        <v>0.25</v>
      </c>
      <c r="EM157" s="3">
        <v>0.3</v>
      </c>
      <c r="EN157" s="25">
        <f>MIN(IF(C157="Yes",AQ157+CZ157,0),100)</f>
        <v>-7</v>
      </c>
      <c r="EO157" s="25">
        <f>IF(ES157&lt;0,EN157+ES157*-4,EN157)</f>
        <v>-7</v>
      </c>
      <c r="EP157" s="25">
        <f>MIN(IF(C157="Yes",AQ157+DL157,0), 100)</f>
        <v>12.666666666666666</v>
      </c>
      <c r="EQ157" s="25">
        <f>MIN(IF(C157="Yes",AQ157+DY157,0),100)</f>
        <v>5.4433333333333334</v>
      </c>
      <c r="ER157" s="25">
        <f>MIN(IF(C157="Yes",AQ157+EI157,0), 100)</f>
        <v>4.4733333333333327</v>
      </c>
      <c r="ES157" s="26">
        <f>EJ157*EN157+EK157*EP157+EL157*EQ157+EM157*ER157</f>
        <v>3.4861666666666666</v>
      </c>
      <c r="ET157" s="26">
        <f>EJ157*EO157+EK157*EP157+EL157*EQ157+EM157*ER157</f>
        <v>3.4861666666666666</v>
      </c>
    </row>
    <row r="158" spans="1:150" customFormat="1" x14ac:dyDescent="0.3">
      <c r="A158">
        <v>1402019015</v>
      </c>
      <c r="B158" t="s">
        <v>105</v>
      </c>
      <c r="C158" s="2" t="s">
        <v>108</v>
      </c>
      <c r="D158" s="6"/>
      <c r="E158" s="6"/>
      <c r="F158" s="7"/>
      <c r="G158" s="7"/>
      <c r="H158" s="6"/>
      <c r="I158" s="6"/>
      <c r="J158" s="7"/>
      <c r="K158" s="7"/>
      <c r="L158" s="6"/>
      <c r="M158" s="8"/>
      <c r="N158" s="7"/>
      <c r="O158" s="7"/>
      <c r="P158" s="6"/>
      <c r="Q158" s="8"/>
      <c r="R158" s="7"/>
      <c r="S158" s="7"/>
      <c r="T158" s="6"/>
      <c r="U158" s="16"/>
      <c r="V158" s="7"/>
      <c r="W158" s="7"/>
      <c r="X158" s="6"/>
      <c r="Y158" s="6"/>
      <c r="Z158" s="7"/>
      <c r="AA158" s="7"/>
      <c r="AB158" s="6"/>
      <c r="AC158" s="6"/>
      <c r="AD158" s="7"/>
      <c r="AE158" s="8"/>
      <c r="AF158" s="10">
        <v>14</v>
      </c>
      <c r="AG158" s="10">
        <v>10</v>
      </c>
      <c r="AH158" s="10">
        <f>COUNT(D158:AE158)</f>
        <v>0</v>
      </c>
      <c r="AI158" s="22">
        <f>IF(C158="Yes",(AF158-AH158+(CZ158-50)/AG158)/AF158,0)</f>
        <v>0.4642857142857143</v>
      </c>
      <c r="AJ158" s="11">
        <f>SUM(D158:AE158)</f>
        <v>0</v>
      </c>
      <c r="AK158" s="10">
        <f>MAX(AJ158-AL158-AM158,0)*-1</f>
        <v>0</v>
      </c>
      <c r="AL158" s="10">
        <v>10</v>
      </c>
      <c r="AM158" s="10">
        <v>3</v>
      </c>
      <c r="AN158" s="7">
        <f>AJ158+AK158+AO158</f>
        <v>0</v>
      </c>
      <c r="AO158" s="6"/>
      <c r="AP158" s="3">
        <v>0.5</v>
      </c>
      <c r="AQ158" s="15">
        <f>MIN(AN158,AL158)*AP158</f>
        <v>0</v>
      </c>
      <c r="AR158" s="6">
        <v>0</v>
      </c>
      <c r="AS158" s="6">
        <v>0</v>
      </c>
      <c r="AT158" s="6">
        <v>-5</v>
      </c>
      <c r="AU158" s="6">
        <v>0</v>
      </c>
      <c r="AV158" s="7"/>
      <c r="AW158" s="7">
        <v>0</v>
      </c>
      <c r="AX158" s="7"/>
      <c r="AY158" s="7">
        <v>0</v>
      </c>
      <c r="AZ158" s="6"/>
      <c r="BA158" s="6">
        <v>-5</v>
      </c>
      <c r="BB158" s="6"/>
      <c r="BC158" s="6">
        <v>0</v>
      </c>
      <c r="BD158" s="7"/>
      <c r="BE158" s="7">
        <f>IF(DO158&gt;=70, 5, 0)</f>
        <v>0</v>
      </c>
      <c r="BF158" s="7"/>
      <c r="BG158" s="7"/>
      <c r="BH158" s="7">
        <v>0</v>
      </c>
      <c r="BI158" s="6"/>
      <c r="BJ158" s="6">
        <f>IF(EB158&gt;=70, 6, 0)</f>
        <v>0</v>
      </c>
      <c r="BK158" s="6">
        <v>0</v>
      </c>
      <c r="BL158" s="7">
        <v>0</v>
      </c>
      <c r="BM158" s="7">
        <v>-5</v>
      </c>
      <c r="BN158" s="7">
        <v>-5</v>
      </c>
      <c r="BO158" s="6"/>
      <c r="BP158" s="6">
        <f>IF(EE158&gt;=70, 6, 0)</f>
        <v>0</v>
      </c>
      <c r="BQ158" s="6">
        <v>-5</v>
      </c>
      <c r="BR158" s="7"/>
      <c r="BS158" s="7">
        <v>-5</v>
      </c>
      <c r="BT158" s="7">
        <v>-5</v>
      </c>
      <c r="BU158" s="6">
        <v>5</v>
      </c>
      <c r="BV158" s="6">
        <v>-5</v>
      </c>
      <c r="BW158" s="6">
        <f>IF(DR158&gt;=70, 5, 0)</f>
        <v>0</v>
      </c>
      <c r="BX158" s="6">
        <v>-5</v>
      </c>
      <c r="BY158" s="6"/>
      <c r="BZ158" s="6">
        <v>-5</v>
      </c>
      <c r="CA158" s="7">
        <v>-5</v>
      </c>
      <c r="CB158" s="7">
        <v>-5</v>
      </c>
      <c r="CC158" s="7">
        <v>-5</v>
      </c>
      <c r="CD158" s="6">
        <v>-5</v>
      </c>
      <c r="CE158" s="6">
        <f>IF(DU158&gt;=70, 5, 0)</f>
        <v>0</v>
      </c>
      <c r="CF158" s="6">
        <v>0</v>
      </c>
      <c r="CG158" s="6">
        <v>-5</v>
      </c>
      <c r="CH158" s="6"/>
      <c r="CI158" s="6">
        <v>-5</v>
      </c>
      <c r="CJ158" s="7"/>
      <c r="CK158" s="7"/>
      <c r="CL158" s="7"/>
      <c r="CM158" s="6"/>
      <c r="CN158" s="6">
        <f>IF(DX158&gt;=70, 5, 0)</f>
        <v>0</v>
      </c>
      <c r="CO158" s="6"/>
      <c r="CP158" s="6"/>
      <c r="CQ158" s="6"/>
      <c r="CR158" s="7"/>
      <c r="CS158" s="7">
        <f>IF(EH158&gt;=70, 6, 0)</f>
        <v>0</v>
      </c>
      <c r="CT158" s="7"/>
      <c r="CU158" s="6"/>
      <c r="CV158" s="7"/>
      <c r="CW158" s="6"/>
      <c r="CX158" s="10">
        <f>SUM(AR158:CW158)</f>
        <v>-75</v>
      </c>
      <c r="CY158" s="10">
        <v>50</v>
      </c>
      <c r="CZ158" s="17">
        <f>CX158+CY158</f>
        <v>-25</v>
      </c>
      <c r="DA158" s="1">
        <v>0</v>
      </c>
      <c r="DB158" s="18">
        <v>0</v>
      </c>
      <c r="DC158" s="18">
        <v>0</v>
      </c>
      <c r="DD158" s="30">
        <f>AVERAGE(DB158:DC158)</f>
        <v>0</v>
      </c>
      <c r="DE158" s="1">
        <v>0</v>
      </c>
      <c r="DF158" s="30">
        <v>0</v>
      </c>
      <c r="DG158" s="1">
        <v>0</v>
      </c>
      <c r="DH158" s="30">
        <v>0</v>
      </c>
      <c r="DI158" s="18">
        <v>0</v>
      </c>
      <c r="DJ158" s="18">
        <v>0</v>
      </c>
      <c r="DK158" s="1"/>
      <c r="DL158" s="15">
        <f>AVERAGE(DA158,DD158:DH158,DK158)</f>
        <v>0</v>
      </c>
      <c r="DM158" s="1">
        <v>33.33</v>
      </c>
      <c r="DN158" s="1">
        <v>0</v>
      </c>
      <c r="DO158" s="1">
        <f>MAX(DM158:DN158)</f>
        <v>33.33</v>
      </c>
      <c r="DP158" s="30">
        <v>0</v>
      </c>
      <c r="DQ158" s="30">
        <v>0</v>
      </c>
      <c r="DR158" s="30">
        <f>MAX(DP158:DQ158)</f>
        <v>0</v>
      </c>
      <c r="DS158" s="1">
        <v>0</v>
      </c>
      <c r="DT158" s="1">
        <v>0</v>
      </c>
      <c r="DU158" s="1">
        <f>MAX(DS158:DT158)</f>
        <v>0</v>
      </c>
      <c r="DV158" s="30">
        <v>0</v>
      </c>
      <c r="DW158" s="30">
        <v>0</v>
      </c>
      <c r="DX158" s="30"/>
      <c r="DY158" s="15">
        <f>AVERAGE(DO158,DR158,DU158,DX158)</f>
        <v>11.11</v>
      </c>
      <c r="DZ158" s="1">
        <v>0</v>
      </c>
      <c r="EA158" s="1">
        <v>0</v>
      </c>
      <c r="EB158" s="1">
        <f>MIN(MAX(DZ158:EA158)+0.2*EH158, 100)</f>
        <v>0</v>
      </c>
      <c r="EC158" s="30">
        <v>50</v>
      </c>
      <c r="ED158" s="30">
        <v>0</v>
      </c>
      <c r="EE158" s="30">
        <f>MIN(MAX(EC158:ED158)+0.15*EH158, 100)</f>
        <v>50</v>
      </c>
      <c r="EF158" s="1">
        <v>0</v>
      </c>
      <c r="EG158" s="1">
        <v>0</v>
      </c>
      <c r="EH158" s="1">
        <f>MAX(EF158:EG158)</f>
        <v>0</v>
      </c>
      <c r="EI158" s="15">
        <f>AVERAGE(EB158,EE158,EH158)</f>
        <v>16.666666666666668</v>
      </c>
      <c r="EJ158" s="3">
        <v>0.25</v>
      </c>
      <c r="EK158" s="3">
        <v>0.2</v>
      </c>
      <c r="EL158" s="3">
        <v>0.25</v>
      </c>
      <c r="EM158" s="3">
        <v>0.3</v>
      </c>
      <c r="EN158" s="25">
        <f>MIN(IF(C158="Yes",AQ158+CZ158,0),100)</f>
        <v>-25</v>
      </c>
      <c r="EO158" s="25">
        <f>IF(ES158&lt;0,EN158+ES158*-4,EN158)</f>
        <v>-25</v>
      </c>
      <c r="EP158" s="25">
        <f>MIN(IF(C158="Yes",AQ158+DL158,0), 100)</f>
        <v>0</v>
      </c>
      <c r="EQ158" s="25">
        <f>MIN(IF(C158="Yes",AQ158+DY158,0),100)</f>
        <v>11.11</v>
      </c>
      <c r="ER158" s="25">
        <f>MIN(IF(C158="Yes",AQ158+EI158,0), 100)</f>
        <v>16.666666666666668</v>
      </c>
      <c r="ES158" s="26">
        <f>EJ158*EN158+EK158*EP158+EL158*EQ158+EM158*ER158</f>
        <v>1.5274999999999999</v>
      </c>
      <c r="ET158" s="26">
        <f>EJ158*EO158+EK158*EP158+EL158*EQ158+EM158*ER158</f>
        <v>1.5274999999999999</v>
      </c>
    </row>
    <row r="159" spans="1:150" customFormat="1" x14ac:dyDescent="0.3">
      <c r="A159">
        <v>1402019105</v>
      </c>
      <c r="B159" t="s">
        <v>105</v>
      </c>
      <c r="C159" s="2" t="s">
        <v>108</v>
      </c>
      <c r="D159" s="6"/>
      <c r="E159" s="6"/>
      <c r="F159" s="7"/>
      <c r="G159" s="7"/>
      <c r="H159" s="6">
        <v>0</v>
      </c>
      <c r="I159" s="6"/>
      <c r="J159" s="7"/>
      <c r="K159" s="7"/>
      <c r="L159" s="6"/>
      <c r="M159" s="8"/>
      <c r="N159" s="7"/>
      <c r="O159" s="7"/>
      <c r="P159" s="6"/>
      <c r="Q159" s="8"/>
      <c r="R159" s="7"/>
      <c r="S159" s="7"/>
      <c r="T159" s="6"/>
      <c r="U159" s="16"/>
      <c r="V159" s="7"/>
      <c r="W159" s="7"/>
      <c r="X159" s="6"/>
      <c r="Y159" s="6"/>
      <c r="Z159" s="7"/>
      <c r="AA159" s="7"/>
      <c r="AB159" s="6"/>
      <c r="AC159" s="6"/>
      <c r="AD159" s="7"/>
      <c r="AE159" s="8"/>
      <c r="AF159" s="10">
        <v>14</v>
      </c>
      <c r="AG159" s="10">
        <v>10</v>
      </c>
      <c r="AH159" s="10">
        <f>COUNT(D159:AE159)</f>
        <v>1</v>
      </c>
      <c r="AI159" s="22">
        <f>IF(C159="Yes",(AF159-AH159+(CZ159-50)/AG159)/AF159,0)</f>
        <v>0.47142857142857142</v>
      </c>
      <c r="AJ159" s="11">
        <f>SUM(D159:AE159)</f>
        <v>0</v>
      </c>
      <c r="AK159" s="10">
        <f>MAX(AJ159-AL159-AM159,0)*-1</f>
        <v>0</v>
      </c>
      <c r="AL159" s="10">
        <v>10</v>
      </c>
      <c r="AM159" s="10">
        <v>3</v>
      </c>
      <c r="AN159" s="7">
        <f>AJ159+AK159+AO159</f>
        <v>0</v>
      </c>
      <c r="AO159" s="6"/>
      <c r="AP159" s="3">
        <v>0.5</v>
      </c>
      <c r="AQ159" s="15">
        <f>MIN(AN159,AL159)*AP159</f>
        <v>0</v>
      </c>
      <c r="AR159" s="6">
        <v>0</v>
      </c>
      <c r="AS159" s="6">
        <v>0</v>
      </c>
      <c r="AT159" s="6">
        <v>1</v>
      </c>
      <c r="AU159" s="6">
        <v>0</v>
      </c>
      <c r="AV159" s="7"/>
      <c r="AW159" s="7">
        <v>0</v>
      </c>
      <c r="AX159" s="7"/>
      <c r="AY159" s="7">
        <v>0</v>
      </c>
      <c r="AZ159" s="6"/>
      <c r="BA159" s="6">
        <v>0</v>
      </c>
      <c r="BB159" s="6"/>
      <c r="BC159" s="6">
        <v>-5</v>
      </c>
      <c r="BD159" s="7"/>
      <c r="BE159" s="7">
        <f>IF(DO159&gt;=70, 5, 0)</f>
        <v>0</v>
      </c>
      <c r="BF159" s="7"/>
      <c r="BG159" s="7"/>
      <c r="BH159" s="7">
        <v>-5</v>
      </c>
      <c r="BI159" s="6"/>
      <c r="BJ159" s="6">
        <f>IF(EB159&gt;=70, 6, 0)</f>
        <v>0</v>
      </c>
      <c r="BK159" s="6">
        <v>-5</v>
      </c>
      <c r="BL159" s="7">
        <v>0</v>
      </c>
      <c r="BM159" s="7">
        <v>-5</v>
      </c>
      <c r="BN159" s="7">
        <v>-5</v>
      </c>
      <c r="BO159" s="6"/>
      <c r="BP159" s="6">
        <f>IF(EE159&gt;=70, 6, 0)</f>
        <v>0</v>
      </c>
      <c r="BQ159" s="6">
        <v>-5</v>
      </c>
      <c r="BR159" s="7"/>
      <c r="BS159" s="7">
        <v>-5</v>
      </c>
      <c r="BT159" s="7">
        <v>-5</v>
      </c>
      <c r="BU159" s="6">
        <v>5</v>
      </c>
      <c r="BV159" s="6">
        <v>-5</v>
      </c>
      <c r="BW159" s="6">
        <f>IF(DR159&gt;=70, 5, 0)</f>
        <v>0</v>
      </c>
      <c r="BX159" s="6">
        <v>-5</v>
      </c>
      <c r="BY159" s="6"/>
      <c r="BZ159" s="6">
        <v>-5</v>
      </c>
      <c r="CA159" s="7">
        <v>-5</v>
      </c>
      <c r="CB159" s="7">
        <v>-5</v>
      </c>
      <c r="CC159" s="7">
        <v>-5</v>
      </c>
      <c r="CD159" s="6">
        <v>0</v>
      </c>
      <c r="CE159" s="6">
        <f>IF(DU159&gt;=70, 5, 0)</f>
        <v>0</v>
      </c>
      <c r="CF159" s="6">
        <v>0</v>
      </c>
      <c r="CG159" s="6">
        <v>-5</v>
      </c>
      <c r="CH159" s="6"/>
      <c r="CI159" s="6">
        <v>-5</v>
      </c>
      <c r="CJ159" s="7"/>
      <c r="CK159" s="7"/>
      <c r="CL159" s="7"/>
      <c r="CM159" s="6"/>
      <c r="CN159" s="6">
        <f>IF(DX159&gt;=70, 5, 0)</f>
        <v>0</v>
      </c>
      <c r="CO159" s="6"/>
      <c r="CP159" s="6"/>
      <c r="CQ159" s="6"/>
      <c r="CR159" s="7"/>
      <c r="CS159" s="7">
        <f>IF(EH159&gt;=70, 6, 0)</f>
        <v>0</v>
      </c>
      <c r="CT159" s="7"/>
      <c r="CU159" s="6"/>
      <c r="CV159" s="7"/>
      <c r="CW159" s="6">
        <f>5+5</f>
        <v>10</v>
      </c>
      <c r="CX159" s="10">
        <f>SUM(AR159:CW159)</f>
        <v>-64</v>
      </c>
      <c r="CY159" s="10">
        <v>50</v>
      </c>
      <c r="CZ159" s="17">
        <f>CX159+CY159</f>
        <v>-14</v>
      </c>
      <c r="DA159" s="1">
        <v>34.29</v>
      </c>
      <c r="DB159" s="18">
        <v>0</v>
      </c>
      <c r="DC159" s="18">
        <v>0</v>
      </c>
      <c r="DD159" s="30">
        <f>AVERAGE(DB159:DC159)</f>
        <v>0</v>
      </c>
      <c r="DE159" s="1">
        <v>0</v>
      </c>
      <c r="DF159" s="30">
        <v>0</v>
      </c>
      <c r="DG159" s="1">
        <v>0</v>
      </c>
      <c r="DH159" s="30">
        <v>0</v>
      </c>
      <c r="DI159" s="18">
        <v>0</v>
      </c>
      <c r="DJ159" s="18">
        <v>0</v>
      </c>
      <c r="DK159" s="1"/>
      <c r="DL159" s="15">
        <f>AVERAGE(DA159,DD159:DH159,DK159)</f>
        <v>5.7149999999999999</v>
      </c>
      <c r="DM159" s="1">
        <v>26.67</v>
      </c>
      <c r="DN159" s="1">
        <v>0</v>
      </c>
      <c r="DO159" s="1">
        <f>MAX(DM159:DN159)</f>
        <v>26.67</v>
      </c>
      <c r="DP159" s="30">
        <v>0</v>
      </c>
      <c r="DQ159" s="30">
        <v>0</v>
      </c>
      <c r="DR159" s="30">
        <f>MAX(DP159:DQ159)</f>
        <v>0</v>
      </c>
      <c r="DS159" s="1">
        <v>0</v>
      </c>
      <c r="DT159" s="1">
        <v>0</v>
      </c>
      <c r="DU159" s="1">
        <f>MAX(DS159:DT159)</f>
        <v>0</v>
      </c>
      <c r="DV159" s="30">
        <v>0</v>
      </c>
      <c r="DW159" s="30">
        <v>0</v>
      </c>
      <c r="DX159" s="30"/>
      <c r="DY159" s="15">
        <f>AVERAGE(DO159,DR159,DU159,DX159)</f>
        <v>8.89</v>
      </c>
      <c r="DZ159" s="1">
        <v>0</v>
      </c>
      <c r="EA159" s="1">
        <v>0</v>
      </c>
      <c r="EB159" s="1">
        <f>MIN(MAX(DZ159:EA159)+0.2*EH159, 100)</f>
        <v>0</v>
      </c>
      <c r="EC159" s="30">
        <v>10.42</v>
      </c>
      <c r="ED159" s="30">
        <v>0</v>
      </c>
      <c r="EE159" s="30">
        <f>MIN(MAX(EC159:ED159)+0.15*EH159, 100)</f>
        <v>10.42</v>
      </c>
      <c r="EF159" s="1">
        <v>0</v>
      </c>
      <c r="EG159" s="1">
        <v>0</v>
      </c>
      <c r="EH159" s="1">
        <f>MAX(EF159:EG159)</f>
        <v>0</v>
      </c>
      <c r="EI159" s="15">
        <f>AVERAGE(EB159,EE159,EH159)</f>
        <v>3.4733333333333332</v>
      </c>
      <c r="EJ159" s="3">
        <v>0.25</v>
      </c>
      <c r="EK159" s="3">
        <v>0.2</v>
      </c>
      <c r="EL159" s="3">
        <v>0.25</v>
      </c>
      <c r="EM159" s="3">
        <v>0.3</v>
      </c>
      <c r="EN159" s="25">
        <f>MIN(IF(C159="Yes",AQ159+CZ159,0),100)</f>
        <v>-14</v>
      </c>
      <c r="EO159" s="25">
        <f>IF(ES159&lt;0,EN159+ES159*-4,EN159)</f>
        <v>-14</v>
      </c>
      <c r="EP159" s="25">
        <f>MIN(IF(C159="Yes",AQ159+DL159,0), 100)</f>
        <v>5.7149999999999999</v>
      </c>
      <c r="EQ159" s="25">
        <f>MIN(IF(C159="Yes",AQ159+DY159,0),100)</f>
        <v>8.89</v>
      </c>
      <c r="ER159" s="25">
        <f>MIN(IF(C159="Yes",AQ159+EI159,0), 100)</f>
        <v>3.4733333333333332</v>
      </c>
      <c r="ES159" s="26">
        <f>EJ159*EN159+EK159*EP159+EL159*EQ159+EM159*ER159</f>
        <v>0.90749999999999975</v>
      </c>
      <c r="ET159" s="26">
        <f>EJ159*EO159+EK159*EP159+EL159*EQ159+EM159*ER159</f>
        <v>0.90749999999999975</v>
      </c>
    </row>
    <row r="160" spans="1:150" customFormat="1" x14ac:dyDescent="0.3">
      <c r="A160">
        <v>1402019038</v>
      </c>
      <c r="B160" t="s">
        <v>106</v>
      </c>
      <c r="C160" s="2" t="s">
        <v>108</v>
      </c>
      <c r="D160" s="6"/>
      <c r="E160" s="6"/>
      <c r="F160" s="7"/>
      <c r="G160" s="7"/>
      <c r="H160" s="6"/>
      <c r="I160" s="6"/>
      <c r="J160" s="7"/>
      <c r="K160" s="7"/>
      <c r="L160" s="6"/>
      <c r="M160" s="8"/>
      <c r="N160" s="7"/>
      <c r="O160" s="7"/>
      <c r="P160" s="6"/>
      <c r="Q160" s="8"/>
      <c r="R160" s="7"/>
      <c r="S160" s="7"/>
      <c r="T160" s="6"/>
      <c r="U160" s="16"/>
      <c r="V160" s="7"/>
      <c r="W160" s="7"/>
      <c r="X160" s="6"/>
      <c r="Y160" s="6"/>
      <c r="Z160" s="7"/>
      <c r="AA160" s="7"/>
      <c r="AB160" s="6"/>
      <c r="AC160" s="6"/>
      <c r="AD160" s="7"/>
      <c r="AE160" s="8"/>
      <c r="AF160" s="10">
        <v>14</v>
      </c>
      <c r="AG160" s="10">
        <v>10</v>
      </c>
      <c r="AH160" s="10">
        <f>COUNT(D160:AE160)</f>
        <v>0</v>
      </c>
      <c r="AI160" s="22">
        <f>IF(C160="Yes",(AF160-AH160+(CZ160-50)/AG160)/AF160,0)</f>
        <v>0.54285714285714282</v>
      </c>
      <c r="AJ160" s="11">
        <f>SUM(D160:AE160)</f>
        <v>0</v>
      </c>
      <c r="AK160" s="10">
        <f>MAX(AJ160-AL160-AM160,0)*-1</f>
        <v>0</v>
      </c>
      <c r="AL160" s="10">
        <v>10</v>
      </c>
      <c r="AM160" s="10">
        <v>3</v>
      </c>
      <c r="AN160" s="7">
        <f>AJ160+AK160+AO160</f>
        <v>0</v>
      </c>
      <c r="AO160" s="6"/>
      <c r="AP160" s="3">
        <v>0.5</v>
      </c>
      <c r="AQ160" s="15">
        <f>MIN(AN160,AL160)*AP160</f>
        <v>0</v>
      </c>
      <c r="AR160" s="6">
        <v>0</v>
      </c>
      <c r="AS160" s="6">
        <v>0</v>
      </c>
      <c r="AT160" s="6">
        <v>0</v>
      </c>
      <c r="AU160" s="6">
        <v>0</v>
      </c>
      <c r="AV160" s="7"/>
      <c r="AW160" s="7">
        <v>-5</v>
      </c>
      <c r="AX160" s="7"/>
      <c r="AY160" s="7">
        <v>-5</v>
      </c>
      <c r="AZ160" s="6"/>
      <c r="BA160" s="6">
        <v>0</v>
      </c>
      <c r="BB160" s="6"/>
      <c r="BC160" s="6">
        <v>0</v>
      </c>
      <c r="BD160" s="7"/>
      <c r="BE160" s="7">
        <f>IF(DO160&gt;=70, 5, 0)</f>
        <v>0</v>
      </c>
      <c r="BF160" s="7"/>
      <c r="BG160" s="7"/>
      <c r="BH160" s="7">
        <v>-5</v>
      </c>
      <c r="BI160" s="6"/>
      <c r="BJ160" s="6">
        <f>IF(EB160&gt;=70, 6, 0)</f>
        <v>0</v>
      </c>
      <c r="BK160" s="6">
        <v>-5</v>
      </c>
      <c r="BL160" s="7">
        <v>0</v>
      </c>
      <c r="BM160" s="7">
        <v>-5</v>
      </c>
      <c r="BN160" s="7">
        <v>-5</v>
      </c>
      <c r="BO160" s="6"/>
      <c r="BP160" s="6">
        <f>IF(EE160&gt;=70, 6, 0)</f>
        <v>0</v>
      </c>
      <c r="BQ160" s="6">
        <v>-5</v>
      </c>
      <c r="BR160" s="7"/>
      <c r="BS160" s="7">
        <v>-5</v>
      </c>
      <c r="BT160" s="7">
        <v>-5</v>
      </c>
      <c r="BU160" s="6">
        <v>5</v>
      </c>
      <c r="BV160" s="6">
        <v>0</v>
      </c>
      <c r="BW160" s="6">
        <f>IF(DR160&gt;=70, 5, 0)</f>
        <v>0</v>
      </c>
      <c r="BX160" s="6">
        <v>-5</v>
      </c>
      <c r="BY160" s="6"/>
      <c r="BZ160" s="6">
        <v>-5</v>
      </c>
      <c r="CA160" s="7">
        <v>0</v>
      </c>
      <c r="CB160" s="7">
        <v>-5</v>
      </c>
      <c r="CC160" s="7">
        <v>-5</v>
      </c>
      <c r="CD160" s="6">
        <v>0</v>
      </c>
      <c r="CE160" s="6">
        <f>IF(DU160&gt;=70, 5, 0)</f>
        <v>0</v>
      </c>
      <c r="CF160" s="6">
        <v>6</v>
      </c>
      <c r="CG160" s="6">
        <v>-5</v>
      </c>
      <c r="CH160" s="6"/>
      <c r="CI160" s="6">
        <v>-5</v>
      </c>
      <c r="CJ160" s="7"/>
      <c r="CK160" s="7"/>
      <c r="CL160" s="7"/>
      <c r="CM160" s="6"/>
      <c r="CN160" s="6">
        <f>IF(DX160&gt;=70, 5, 0)</f>
        <v>0</v>
      </c>
      <c r="CO160" s="6"/>
      <c r="CP160" s="6"/>
      <c r="CQ160" s="6"/>
      <c r="CR160" s="7"/>
      <c r="CS160" s="7">
        <f>IF(EH160&gt;=70, 6, 0)</f>
        <v>0</v>
      </c>
      <c r="CT160" s="7"/>
      <c r="CU160" s="6"/>
      <c r="CV160" s="7"/>
      <c r="CW160" s="6"/>
      <c r="CX160" s="10">
        <f>SUM(AR160:CW160)</f>
        <v>-64</v>
      </c>
      <c r="CY160" s="10">
        <v>50</v>
      </c>
      <c r="CZ160" s="17">
        <f>CX160+CY160</f>
        <v>-14</v>
      </c>
      <c r="DA160" s="1">
        <v>22.86</v>
      </c>
      <c r="DB160" s="18">
        <v>0</v>
      </c>
      <c r="DC160" s="18">
        <v>0</v>
      </c>
      <c r="DD160" s="30">
        <f>AVERAGE(DB160:DC160)</f>
        <v>0</v>
      </c>
      <c r="DE160" s="1">
        <v>0</v>
      </c>
      <c r="DF160" s="30">
        <v>0</v>
      </c>
      <c r="DG160" s="1">
        <v>0</v>
      </c>
      <c r="DH160" s="30">
        <v>0</v>
      </c>
      <c r="DI160" s="18">
        <v>0</v>
      </c>
      <c r="DJ160" s="18">
        <v>0</v>
      </c>
      <c r="DK160" s="1"/>
      <c r="DL160" s="15">
        <f>AVERAGE(DA160,DD160:DH160,DK160)</f>
        <v>3.81</v>
      </c>
      <c r="DM160" s="1">
        <v>0</v>
      </c>
      <c r="DN160" s="1">
        <v>26.67</v>
      </c>
      <c r="DO160" s="1">
        <f>MAX(DM160:DN160)</f>
        <v>26.67</v>
      </c>
      <c r="DP160" s="30">
        <v>5.56</v>
      </c>
      <c r="DQ160" s="30">
        <v>0</v>
      </c>
      <c r="DR160" s="30">
        <f>MAX(DP160:DQ160)</f>
        <v>5.56</v>
      </c>
      <c r="DS160" s="1">
        <v>5.56</v>
      </c>
      <c r="DT160" s="1">
        <v>0</v>
      </c>
      <c r="DU160" s="1">
        <f>MAX(DS160:DT160)</f>
        <v>5.56</v>
      </c>
      <c r="DV160" s="30">
        <v>0</v>
      </c>
      <c r="DW160" s="30">
        <v>0</v>
      </c>
      <c r="DX160" s="30"/>
      <c r="DY160" s="15">
        <f>AVERAGE(DO160,DR160,DU160,DX160)</f>
        <v>12.596666666666669</v>
      </c>
      <c r="DZ160" s="1">
        <v>0</v>
      </c>
      <c r="EA160" s="1">
        <v>0</v>
      </c>
      <c r="EB160" s="1">
        <f>MIN(MAX(DZ160:EA160)+0.2*EH160, 100)</f>
        <v>0</v>
      </c>
      <c r="EC160" s="30">
        <v>0</v>
      </c>
      <c r="ED160" s="30">
        <v>0</v>
      </c>
      <c r="EE160" s="30">
        <f>MIN(MAX(EC160:ED160)+0.15*EH160, 100)</f>
        <v>0</v>
      </c>
      <c r="EF160" s="1">
        <v>0</v>
      </c>
      <c r="EG160" s="1">
        <v>0</v>
      </c>
      <c r="EH160" s="1">
        <f>MAX(EF160:EG160)</f>
        <v>0</v>
      </c>
      <c r="EI160" s="15">
        <f>AVERAGE(EB160,EE160,EH160)</f>
        <v>0</v>
      </c>
      <c r="EJ160" s="3">
        <v>0.25</v>
      </c>
      <c r="EK160" s="3">
        <v>0.2</v>
      </c>
      <c r="EL160" s="3">
        <v>0.25</v>
      </c>
      <c r="EM160" s="3">
        <v>0.3</v>
      </c>
      <c r="EN160" s="25">
        <f>MIN(IF(C160="Yes",AQ160+CZ160,0),100)</f>
        <v>-14</v>
      </c>
      <c r="EO160" s="25">
        <f>IF(ES160&lt;0,EN160+ES160*-4,EN160)</f>
        <v>-14</v>
      </c>
      <c r="EP160" s="25">
        <f>MIN(IF(C160="Yes",AQ160+DL160,0), 100)</f>
        <v>3.81</v>
      </c>
      <c r="EQ160" s="25">
        <f>MIN(IF(C160="Yes",AQ160+DY160,0),100)</f>
        <v>12.596666666666669</v>
      </c>
      <c r="ER160" s="25">
        <f>MIN(IF(C160="Yes",AQ160+EI160,0), 100)</f>
        <v>0</v>
      </c>
      <c r="ES160" s="26">
        <f>EJ160*EN160+EK160*EP160+EL160*EQ160+EM160*ER160</f>
        <v>0.41116666666666735</v>
      </c>
      <c r="ET160" s="26">
        <f>EJ160*EO160+EK160*EP160+EL160*EQ160+EM160*ER160</f>
        <v>0.41116666666666735</v>
      </c>
    </row>
    <row r="161" spans="1:150" customFormat="1" x14ac:dyDescent="0.3">
      <c r="A161">
        <v>1402019134</v>
      </c>
      <c r="B161" t="s">
        <v>107</v>
      </c>
      <c r="C161" s="2" t="s">
        <v>108</v>
      </c>
      <c r="D161" s="6"/>
      <c r="E161" s="6"/>
      <c r="F161" s="7"/>
      <c r="G161" s="7"/>
      <c r="H161" s="6"/>
      <c r="I161" s="6">
        <v>1</v>
      </c>
      <c r="J161" s="7">
        <v>1</v>
      </c>
      <c r="K161" s="7"/>
      <c r="L161" s="6"/>
      <c r="M161" s="8"/>
      <c r="N161" s="7"/>
      <c r="O161" s="7"/>
      <c r="P161" s="6"/>
      <c r="Q161" s="8"/>
      <c r="R161" s="7"/>
      <c r="S161" s="7"/>
      <c r="T161" s="6"/>
      <c r="U161" s="6"/>
      <c r="V161" s="7"/>
      <c r="W161" s="7"/>
      <c r="X161" s="6"/>
      <c r="Y161" s="6"/>
      <c r="Z161" s="7"/>
      <c r="AA161" s="7"/>
      <c r="AB161" s="6"/>
      <c r="AC161" s="6"/>
      <c r="AD161" s="7"/>
      <c r="AE161" s="8"/>
      <c r="AF161" s="10">
        <v>14</v>
      </c>
      <c r="AG161" s="10">
        <v>10</v>
      </c>
      <c r="AH161" s="10">
        <f>COUNT(D161:AE161)</f>
        <v>2</v>
      </c>
      <c r="AI161" s="22">
        <f>IF(C161="Yes",(AF161-AH161+(CZ161-50)/AG161)/AF161,0)</f>
        <v>0.17857142857142858</v>
      </c>
      <c r="AJ161" s="11">
        <f>SUM(D161:AE161)</f>
        <v>2</v>
      </c>
      <c r="AK161" s="10">
        <f>MAX(AJ161-AL161-AM161,0)*-1</f>
        <v>0</v>
      </c>
      <c r="AL161" s="10">
        <v>10</v>
      </c>
      <c r="AM161" s="10">
        <v>3</v>
      </c>
      <c r="AN161" s="7">
        <f>AJ161+AK161+AO161</f>
        <v>2</v>
      </c>
      <c r="AO161" s="6"/>
      <c r="AP161" s="3">
        <v>0.5</v>
      </c>
      <c r="AQ161" s="15">
        <f>MIN(AN161,AL161)*AP161</f>
        <v>1</v>
      </c>
      <c r="AR161" s="6">
        <v>0</v>
      </c>
      <c r="AS161" s="6">
        <v>0</v>
      </c>
      <c r="AT161" s="6">
        <v>-5</v>
      </c>
      <c r="AU161" s="6">
        <v>0</v>
      </c>
      <c r="AV161" s="7"/>
      <c r="AW161" s="7">
        <v>-5</v>
      </c>
      <c r="AX161" s="7"/>
      <c r="AY161" s="7">
        <v>-5</v>
      </c>
      <c r="AZ161" s="6"/>
      <c r="BA161" s="6">
        <v>0</v>
      </c>
      <c r="BB161" s="6"/>
      <c r="BC161" s="6">
        <v>0</v>
      </c>
      <c r="BD161" s="7"/>
      <c r="BE161" s="7">
        <f>IF(DO161&gt;=70, 5, 0)</f>
        <v>0</v>
      </c>
      <c r="BF161" s="7"/>
      <c r="BG161" s="7"/>
      <c r="BH161" s="7">
        <v>-5</v>
      </c>
      <c r="BI161" s="6"/>
      <c r="BJ161" s="6">
        <f>IF(EB161&gt;=70, 6, 0)</f>
        <v>0</v>
      </c>
      <c r="BK161" s="6">
        <v>-5</v>
      </c>
      <c r="BL161" s="7">
        <v>0</v>
      </c>
      <c r="BM161" s="7">
        <v>-5</v>
      </c>
      <c r="BN161" s="7">
        <v>-5</v>
      </c>
      <c r="BO161" s="6"/>
      <c r="BP161" s="6">
        <f>IF(EE161&gt;=70, 6, 0)</f>
        <v>0</v>
      </c>
      <c r="BQ161" s="6">
        <v>-5</v>
      </c>
      <c r="BR161" s="7"/>
      <c r="BS161" s="7">
        <v>-5</v>
      </c>
      <c r="BT161" s="7">
        <v>-5</v>
      </c>
      <c r="BU161" s="6"/>
      <c r="BV161" s="6">
        <v>-5</v>
      </c>
      <c r="BW161" s="6">
        <f>IF(DR161&gt;=70, 5, 0)</f>
        <v>0</v>
      </c>
      <c r="BX161" s="6">
        <v>-5</v>
      </c>
      <c r="BY161" s="6"/>
      <c r="BZ161" s="6">
        <v>-5</v>
      </c>
      <c r="CA161" s="7">
        <v>-5</v>
      </c>
      <c r="CB161" s="7">
        <v>-5</v>
      </c>
      <c r="CC161" s="7">
        <v>-5</v>
      </c>
      <c r="CD161" s="6">
        <v>-5</v>
      </c>
      <c r="CE161" s="6">
        <f>IF(DU161&gt;=70, 5, 0)</f>
        <v>0</v>
      </c>
      <c r="CF161" s="6">
        <v>0</v>
      </c>
      <c r="CG161" s="6">
        <v>-5</v>
      </c>
      <c r="CH161" s="6"/>
      <c r="CI161" s="6">
        <v>-5</v>
      </c>
      <c r="CJ161" s="7"/>
      <c r="CK161" s="7"/>
      <c r="CL161" s="7"/>
      <c r="CM161" s="6"/>
      <c r="CN161" s="6">
        <f>IF(DX161&gt;=70, 5, 0)</f>
        <v>0</v>
      </c>
      <c r="CO161" s="6"/>
      <c r="CP161" s="6"/>
      <c r="CQ161" s="6"/>
      <c r="CR161" s="7"/>
      <c r="CS161" s="7">
        <f>IF(EH161&gt;=70, 6, 0)</f>
        <v>0</v>
      </c>
      <c r="CT161" s="7"/>
      <c r="CU161" s="6"/>
      <c r="CV161" s="7"/>
      <c r="CW161" s="6"/>
      <c r="CX161" s="10">
        <f>SUM(AR161:CW161)</f>
        <v>-95</v>
      </c>
      <c r="CY161" s="10">
        <v>50</v>
      </c>
      <c r="CZ161" s="17">
        <f>CX161+CY161</f>
        <v>-45</v>
      </c>
      <c r="DA161" s="1">
        <v>0</v>
      </c>
      <c r="DB161" s="18">
        <v>0</v>
      </c>
      <c r="DC161" s="18">
        <v>0</v>
      </c>
      <c r="DD161" s="30">
        <f>AVERAGE(DB161:DC161)</f>
        <v>0</v>
      </c>
      <c r="DE161" s="1">
        <v>0</v>
      </c>
      <c r="DF161" s="30">
        <v>0</v>
      </c>
      <c r="DG161" s="1">
        <v>0</v>
      </c>
      <c r="DH161" s="30">
        <v>0</v>
      </c>
      <c r="DI161" s="18">
        <v>0</v>
      </c>
      <c r="DJ161" s="18">
        <v>0</v>
      </c>
      <c r="DK161" s="1"/>
      <c r="DL161" s="15">
        <f>AVERAGE(DA161,DD161:DH161,DK161)</f>
        <v>0</v>
      </c>
      <c r="DM161" s="1">
        <v>20</v>
      </c>
      <c r="DN161" s="1">
        <v>0</v>
      </c>
      <c r="DO161" s="1">
        <f>MAX(DM161:DN161)</f>
        <v>20</v>
      </c>
      <c r="DP161" s="30">
        <v>0</v>
      </c>
      <c r="DQ161" s="30">
        <v>0</v>
      </c>
      <c r="DR161" s="30">
        <f>MAX(DP161:DQ161)</f>
        <v>0</v>
      </c>
      <c r="DS161" s="1">
        <v>0</v>
      </c>
      <c r="DT161" s="1">
        <v>0</v>
      </c>
      <c r="DU161" s="1">
        <f>MAX(DS161:DT161)</f>
        <v>0</v>
      </c>
      <c r="DV161" s="30">
        <v>0</v>
      </c>
      <c r="DW161" s="30">
        <v>0</v>
      </c>
      <c r="DX161" s="30"/>
      <c r="DY161" s="15">
        <f>AVERAGE(DO161,DR161,DU161,DX161)</f>
        <v>6.666666666666667</v>
      </c>
      <c r="DZ161" s="1">
        <v>0</v>
      </c>
      <c r="EA161" s="1">
        <v>0</v>
      </c>
      <c r="EB161" s="1">
        <f>MIN(MAX(DZ161:EA161)+0.2*EH161, 100)</f>
        <v>0</v>
      </c>
      <c r="EC161" s="30">
        <v>0</v>
      </c>
      <c r="ED161" s="30">
        <v>0</v>
      </c>
      <c r="EE161" s="30">
        <f>MIN(MAX(EC161:ED161)+0.15*EH161, 100)</f>
        <v>0</v>
      </c>
      <c r="EF161" s="1">
        <v>0</v>
      </c>
      <c r="EG161" s="1">
        <v>0</v>
      </c>
      <c r="EH161" s="1">
        <f>MAX(EF161:EG161)</f>
        <v>0</v>
      </c>
      <c r="EI161" s="15">
        <f>AVERAGE(EB161,EE161,EH161)</f>
        <v>0</v>
      </c>
      <c r="EJ161" s="3">
        <v>0.25</v>
      </c>
      <c r="EK161" s="3">
        <v>0.2</v>
      </c>
      <c r="EL161" s="3">
        <v>0.25</v>
      </c>
      <c r="EM161" s="3">
        <v>0.3</v>
      </c>
      <c r="EN161" s="25">
        <f>MIN(IF(C161="Yes",AQ161+CZ161,0),100)</f>
        <v>-44</v>
      </c>
      <c r="EO161" s="25">
        <f>IF(ES161&lt;0,EN161+ES161*-4,EN161)</f>
        <v>-9.6666666666666643</v>
      </c>
      <c r="EP161" s="25">
        <f>MIN(IF(C161="Yes",AQ161+DL161,0), 100)</f>
        <v>1</v>
      </c>
      <c r="EQ161" s="25">
        <f>MIN(IF(C161="Yes",AQ161+DY161,0),100)</f>
        <v>7.666666666666667</v>
      </c>
      <c r="ER161" s="25">
        <f>MIN(IF(C161="Yes",AQ161+EI161,0), 100)</f>
        <v>1</v>
      </c>
      <c r="ES161" s="26">
        <f>EJ161*EN161+EK161*EP161+EL161*EQ161+EM161*ER161</f>
        <v>-8.5833333333333339</v>
      </c>
      <c r="ET161" s="26">
        <f>EJ161*EO161+EK161*EP161+EL161*EQ161+EM161*ER161</f>
        <v>8.3266726846886741E-16</v>
      </c>
    </row>
    <row r="162" spans="1:150" customFormat="1" x14ac:dyDescent="0.3">
      <c r="A162">
        <v>1402018060</v>
      </c>
      <c r="B162" t="s">
        <v>106</v>
      </c>
      <c r="C162" s="2" t="s">
        <v>108</v>
      </c>
      <c r="D162" s="6"/>
      <c r="E162" s="6"/>
      <c r="F162" s="7"/>
      <c r="G162" s="7"/>
      <c r="H162" s="6"/>
      <c r="I162" s="6"/>
      <c r="J162" s="7"/>
      <c r="K162" s="7"/>
      <c r="L162" s="6"/>
      <c r="M162" s="8"/>
      <c r="N162" s="7"/>
      <c r="O162" s="7"/>
      <c r="P162" s="6"/>
      <c r="Q162" s="8"/>
      <c r="R162" s="7"/>
      <c r="S162" s="7"/>
      <c r="T162" s="6"/>
      <c r="U162" s="6"/>
      <c r="V162" s="7"/>
      <c r="W162" s="7"/>
      <c r="X162" s="6"/>
      <c r="Y162" s="6"/>
      <c r="Z162" s="7"/>
      <c r="AA162" s="7"/>
      <c r="AB162" s="6"/>
      <c r="AC162" s="6"/>
      <c r="AD162" s="7"/>
      <c r="AE162" s="8"/>
      <c r="AF162" s="10">
        <v>14</v>
      </c>
      <c r="AG162" s="10">
        <v>10</v>
      </c>
      <c r="AH162" s="10">
        <f>COUNT(D162:AE162)</f>
        <v>0</v>
      </c>
      <c r="AI162" s="22">
        <f>IF(C162="Yes",(AF162-AH162+(CZ162-50)/AG162)/AF162,0)</f>
        <v>0.25</v>
      </c>
      <c r="AJ162" s="11">
        <f>SUM(D162:AE162)</f>
        <v>0</v>
      </c>
      <c r="AK162" s="10">
        <f>MAX(AJ162-AL162-AM162,0)*-1</f>
        <v>0</v>
      </c>
      <c r="AL162" s="10">
        <v>10</v>
      </c>
      <c r="AM162" s="10">
        <v>3</v>
      </c>
      <c r="AN162" s="7">
        <f>AJ162+AK162+AO162</f>
        <v>0</v>
      </c>
      <c r="AO162" s="6"/>
      <c r="AP162" s="3">
        <v>0.5</v>
      </c>
      <c r="AQ162" s="15">
        <f>MIN(AN162,AL162)*AP162</f>
        <v>0</v>
      </c>
      <c r="AR162" s="6">
        <v>0</v>
      </c>
      <c r="AS162" s="6">
        <v>0</v>
      </c>
      <c r="AT162" s="6">
        <v>0</v>
      </c>
      <c r="AU162" s="6">
        <v>0</v>
      </c>
      <c r="AV162" s="7"/>
      <c r="AW162" s="7">
        <v>-5</v>
      </c>
      <c r="AX162" s="7"/>
      <c r="AY162" s="7">
        <v>-5</v>
      </c>
      <c r="AZ162" s="6"/>
      <c r="BA162" s="6">
        <v>-5</v>
      </c>
      <c r="BB162" s="6"/>
      <c r="BC162" s="6">
        <v>-5</v>
      </c>
      <c r="BD162" s="7"/>
      <c r="BE162" s="7">
        <f>IF(DO162&gt;=70, 5, 0)</f>
        <v>0</v>
      </c>
      <c r="BF162" s="7"/>
      <c r="BG162" s="7"/>
      <c r="BH162" s="7">
        <v>-5</v>
      </c>
      <c r="BI162" s="6"/>
      <c r="BJ162" s="6">
        <f>IF(EB162&gt;=70, 6, 0)</f>
        <v>0</v>
      </c>
      <c r="BK162" s="6">
        <v>-5</v>
      </c>
      <c r="BL162" s="7">
        <v>-5</v>
      </c>
      <c r="BM162" s="7">
        <v>-5</v>
      </c>
      <c r="BN162" s="7">
        <v>-5</v>
      </c>
      <c r="BO162" s="6"/>
      <c r="BP162" s="6">
        <f>IF(EE162&gt;=70, 6, 0)</f>
        <v>0</v>
      </c>
      <c r="BQ162" s="6">
        <v>-5</v>
      </c>
      <c r="BR162" s="7"/>
      <c r="BS162" s="7">
        <v>-5</v>
      </c>
      <c r="BT162" s="7">
        <v>-5</v>
      </c>
      <c r="BU162" s="6"/>
      <c r="BV162" s="6">
        <v>-5</v>
      </c>
      <c r="BW162" s="6">
        <f>IF(DR162&gt;=70, 5, 0)</f>
        <v>0</v>
      </c>
      <c r="BX162" s="6">
        <v>-5</v>
      </c>
      <c r="BY162" s="6"/>
      <c r="BZ162" s="6">
        <v>-5</v>
      </c>
      <c r="CA162" s="7">
        <v>-5</v>
      </c>
      <c r="CB162" s="7">
        <v>-5</v>
      </c>
      <c r="CC162" s="7">
        <v>-5</v>
      </c>
      <c r="CD162" s="6">
        <v>-5</v>
      </c>
      <c r="CE162" s="6">
        <f>IF(DU162&gt;=70, 5, 0)</f>
        <v>0</v>
      </c>
      <c r="CF162" s="6">
        <v>0</v>
      </c>
      <c r="CG162" s="6">
        <v>-5</v>
      </c>
      <c r="CH162" s="6"/>
      <c r="CI162" s="6">
        <v>-5</v>
      </c>
      <c r="CJ162" s="7"/>
      <c r="CK162" s="7"/>
      <c r="CL162" s="7"/>
      <c r="CM162" s="6"/>
      <c r="CN162" s="6">
        <f>IF(DX162&gt;=70, 5, 0)</f>
        <v>0</v>
      </c>
      <c r="CO162" s="6"/>
      <c r="CP162" s="6"/>
      <c r="CQ162" s="6"/>
      <c r="CR162" s="7"/>
      <c r="CS162" s="7">
        <f>IF(EH162&gt;=70, 6, 0)</f>
        <v>0</v>
      </c>
      <c r="CT162" s="7"/>
      <c r="CU162" s="6"/>
      <c r="CV162" s="7"/>
      <c r="CW162" s="6"/>
      <c r="CX162" s="10">
        <f>SUM(AR162:CW162)</f>
        <v>-105</v>
      </c>
      <c r="CY162" s="10">
        <v>50</v>
      </c>
      <c r="CZ162" s="17">
        <f>CX162+CY162</f>
        <v>-55</v>
      </c>
      <c r="DA162" s="1">
        <v>2.86</v>
      </c>
      <c r="DB162" s="18">
        <v>0</v>
      </c>
      <c r="DC162" s="18">
        <v>0</v>
      </c>
      <c r="DD162" s="30">
        <f>AVERAGE(DB162:DC162)</f>
        <v>0</v>
      </c>
      <c r="DE162" s="1">
        <v>0</v>
      </c>
      <c r="DF162" s="30">
        <v>0</v>
      </c>
      <c r="DG162" s="1">
        <v>0</v>
      </c>
      <c r="DH162" s="30">
        <v>0</v>
      </c>
      <c r="DI162" s="18">
        <v>0</v>
      </c>
      <c r="DJ162" s="18">
        <v>0</v>
      </c>
      <c r="DK162" s="1"/>
      <c r="DL162" s="15">
        <f>AVERAGE(DA162,DD162:DH162,DK162)</f>
        <v>0.47666666666666663</v>
      </c>
      <c r="DM162" s="1">
        <v>0</v>
      </c>
      <c r="DN162" s="1">
        <v>0</v>
      </c>
      <c r="DO162" s="1">
        <f>MAX(DM162:DN162)</f>
        <v>0</v>
      </c>
      <c r="DP162" s="30">
        <v>0</v>
      </c>
      <c r="DQ162" s="30">
        <v>0</v>
      </c>
      <c r="DR162" s="30">
        <f>MAX(DP162:DQ162)</f>
        <v>0</v>
      </c>
      <c r="DS162" s="1">
        <v>0</v>
      </c>
      <c r="DT162" s="1">
        <v>0</v>
      </c>
      <c r="DU162" s="1">
        <f>MAX(DS162:DT162)</f>
        <v>0</v>
      </c>
      <c r="DV162" s="30">
        <v>0</v>
      </c>
      <c r="DW162" s="30">
        <v>0</v>
      </c>
      <c r="DX162" s="30"/>
      <c r="DY162" s="15">
        <f>AVERAGE(DO162,DR162,DU162,DX162)</f>
        <v>0</v>
      </c>
      <c r="DZ162" s="1">
        <v>0</v>
      </c>
      <c r="EA162" s="1">
        <v>0</v>
      </c>
      <c r="EB162" s="1">
        <f>MIN(MAX(DZ162:EA162)+0.2*EH162, 100)</f>
        <v>0</v>
      </c>
      <c r="EC162" s="30">
        <v>0</v>
      </c>
      <c r="ED162" s="30">
        <v>0</v>
      </c>
      <c r="EE162" s="30">
        <f>MIN(MAX(EC162:ED162)+0.15*EH162, 100)</f>
        <v>0</v>
      </c>
      <c r="EF162" s="1">
        <v>0</v>
      </c>
      <c r="EG162" s="1">
        <v>0</v>
      </c>
      <c r="EH162" s="1">
        <f>MAX(EF162:EG162)</f>
        <v>0</v>
      </c>
      <c r="EI162" s="15">
        <f>AVERAGE(EB162,EE162,EH162)</f>
        <v>0</v>
      </c>
      <c r="EJ162" s="3">
        <v>0.25</v>
      </c>
      <c r="EK162" s="3">
        <v>0.2</v>
      </c>
      <c r="EL162" s="3">
        <v>0.25</v>
      </c>
      <c r="EM162" s="3">
        <v>0.3</v>
      </c>
      <c r="EN162" s="25">
        <f>MIN(IF(C162="Yes",AQ162+CZ162,0),100)</f>
        <v>-55</v>
      </c>
      <c r="EO162" s="25">
        <f>IF(ES162&lt;0,EN162+ES162*-4,EN162)</f>
        <v>-0.38133333333333042</v>
      </c>
      <c r="EP162" s="25">
        <f>MIN(IF(C162="Yes",AQ162+DL162,0), 100)</f>
        <v>0.47666666666666663</v>
      </c>
      <c r="EQ162" s="25">
        <f>MIN(IF(C162="Yes",AQ162+DY162,0),100)</f>
        <v>0</v>
      </c>
      <c r="ER162" s="25">
        <f>MIN(IF(C162="Yes",AQ162+EI162,0), 100)</f>
        <v>0</v>
      </c>
      <c r="ES162" s="26">
        <f>EJ162*EN162+EK162*EP162+EL162*EQ162+EM162*ER162</f>
        <v>-13.654666666666667</v>
      </c>
      <c r="ET162" s="26">
        <f>EJ162*EO162+EK162*EP162+EL162*EQ162+EM162*ER162</f>
        <v>7.2164496600635175E-16</v>
      </c>
    </row>
    <row r="163" spans="1:150" customFormat="1" x14ac:dyDescent="0.3">
      <c r="A163">
        <v>1402019118</v>
      </c>
      <c r="B163" t="s">
        <v>106</v>
      </c>
      <c r="C163" s="2" t="s">
        <v>108</v>
      </c>
      <c r="D163" s="6"/>
      <c r="E163" s="6"/>
      <c r="F163" s="7"/>
      <c r="G163" s="7"/>
      <c r="H163" s="6">
        <v>0</v>
      </c>
      <c r="I163" s="6">
        <v>1</v>
      </c>
      <c r="J163" s="7"/>
      <c r="K163" s="7"/>
      <c r="L163" s="6"/>
      <c r="M163" s="8"/>
      <c r="N163" s="7"/>
      <c r="O163" s="7"/>
      <c r="P163" s="6"/>
      <c r="Q163" s="8"/>
      <c r="R163" s="7"/>
      <c r="S163" s="7"/>
      <c r="T163" s="6"/>
      <c r="U163" s="6"/>
      <c r="V163" s="7"/>
      <c r="W163" s="7"/>
      <c r="X163" s="6"/>
      <c r="Y163" s="6"/>
      <c r="Z163" s="7"/>
      <c r="AA163" s="7"/>
      <c r="AB163" s="6"/>
      <c r="AC163" s="6"/>
      <c r="AD163" s="7"/>
      <c r="AE163" s="8"/>
      <c r="AF163" s="10">
        <v>14</v>
      </c>
      <c r="AG163" s="10">
        <v>10</v>
      </c>
      <c r="AH163" s="10">
        <f>COUNT(D163:AE163)</f>
        <v>2</v>
      </c>
      <c r="AI163" s="22">
        <f>IF(C163="Yes",(AF163-AH163+(CZ163-50)/AG163)/AF163,0)</f>
        <v>0.29285714285714282</v>
      </c>
      <c r="AJ163" s="11">
        <f>SUM(D163:AE163)</f>
        <v>1</v>
      </c>
      <c r="AK163" s="10">
        <f>MAX(AJ163-AL163-AM163,0)*-1</f>
        <v>0</v>
      </c>
      <c r="AL163" s="10">
        <v>10</v>
      </c>
      <c r="AM163" s="10">
        <v>3</v>
      </c>
      <c r="AN163" s="7">
        <f>AJ163+AK163+AO163</f>
        <v>1</v>
      </c>
      <c r="AO163" s="6"/>
      <c r="AP163" s="3">
        <v>0.5</v>
      </c>
      <c r="AQ163" s="15">
        <f>MIN(AN163,AL163)*AP163</f>
        <v>0.5</v>
      </c>
      <c r="AR163" s="6">
        <v>0</v>
      </c>
      <c r="AS163" s="6">
        <v>0</v>
      </c>
      <c r="AT163" s="6">
        <v>1</v>
      </c>
      <c r="AU163" s="6">
        <v>0</v>
      </c>
      <c r="AV163" s="7"/>
      <c r="AW163" s="7">
        <v>0</v>
      </c>
      <c r="AX163" s="7"/>
      <c r="AY163" s="7">
        <v>0</v>
      </c>
      <c r="AZ163" s="6"/>
      <c r="BA163" s="6">
        <v>0</v>
      </c>
      <c r="BB163" s="6"/>
      <c r="BC163" s="6">
        <v>0</v>
      </c>
      <c r="BD163" s="7"/>
      <c r="BE163" s="7">
        <f>IF(DO163&gt;=70, 5, 0)</f>
        <v>0</v>
      </c>
      <c r="BF163" s="7"/>
      <c r="BG163" s="7"/>
      <c r="BH163" s="7">
        <v>-5</v>
      </c>
      <c r="BI163" s="6"/>
      <c r="BJ163" s="6">
        <f>IF(EB163&gt;=70, 6, 0)</f>
        <v>0</v>
      </c>
      <c r="BK163" s="6">
        <v>-5</v>
      </c>
      <c r="BL163" s="7">
        <v>-5</v>
      </c>
      <c r="BM163" s="7">
        <v>-5</v>
      </c>
      <c r="BN163" s="7">
        <v>-5</v>
      </c>
      <c r="BO163" s="6"/>
      <c r="BP163" s="6">
        <f>IF(EE163&gt;=70, 6, 0)</f>
        <v>0</v>
      </c>
      <c r="BQ163" s="6">
        <v>-5</v>
      </c>
      <c r="BR163" s="7"/>
      <c r="BS163" s="7">
        <v>0</v>
      </c>
      <c r="BT163" s="7">
        <v>-5</v>
      </c>
      <c r="BU163" s="6"/>
      <c r="BV163" s="6">
        <v>-5</v>
      </c>
      <c r="BW163" s="6">
        <f>IF(DR163&gt;=70, 5, 0)</f>
        <v>0</v>
      </c>
      <c r="BX163" s="6">
        <v>-5</v>
      </c>
      <c r="BY163" s="6"/>
      <c r="BZ163" s="6">
        <v>-5</v>
      </c>
      <c r="CA163" s="7">
        <v>-5</v>
      </c>
      <c r="CB163" s="7">
        <v>-5</v>
      </c>
      <c r="CC163" s="7">
        <v>-5</v>
      </c>
      <c r="CD163" s="6">
        <v>-5</v>
      </c>
      <c r="CE163" s="6">
        <f>IF(DU163&gt;=70, 5, 0)</f>
        <v>0</v>
      </c>
      <c r="CF163" s="6">
        <v>0</v>
      </c>
      <c r="CG163" s="6">
        <v>-5</v>
      </c>
      <c r="CH163" s="6"/>
      <c r="CI163" s="6">
        <v>-5</v>
      </c>
      <c r="CJ163" s="7"/>
      <c r="CK163" s="7"/>
      <c r="CL163" s="7"/>
      <c r="CM163" s="6"/>
      <c r="CN163" s="6">
        <f>IF(DX163&gt;=70, 5, 0)</f>
        <v>0</v>
      </c>
      <c r="CO163" s="6"/>
      <c r="CP163" s="6"/>
      <c r="CQ163" s="6"/>
      <c r="CR163" s="7"/>
      <c r="CS163" s="7">
        <f>IF(EH163&gt;=70, 6, 0)</f>
        <v>0</v>
      </c>
      <c r="CT163" s="7"/>
      <c r="CU163" s="6"/>
      <c r="CV163" s="7"/>
      <c r="CW163" s="6"/>
      <c r="CX163" s="10">
        <f>SUM(AR163:CW163)</f>
        <v>-79</v>
      </c>
      <c r="CY163" s="10">
        <v>50</v>
      </c>
      <c r="CZ163" s="17">
        <f>CX163+CY163</f>
        <v>-29</v>
      </c>
      <c r="DA163" s="1">
        <v>20</v>
      </c>
      <c r="DB163" s="18">
        <v>0</v>
      </c>
      <c r="DC163" s="18">
        <v>0</v>
      </c>
      <c r="DD163" s="30">
        <f>AVERAGE(DB163:DC163)</f>
        <v>0</v>
      </c>
      <c r="DE163" s="1">
        <v>0</v>
      </c>
      <c r="DF163" s="30">
        <v>100</v>
      </c>
      <c r="DG163" s="1">
        <v>0</v>
      </c>
      <c r="DH163" s="30">
        <v>0</v>
      </c>
      <c r="DI163" s="18">
        <v>0</v>
      </c>
      <c r="DJ163" s="18">
        <v>0</v>
      </c>
      <c r="DK163" s="1"/>
      <c r="DL163" s="15">
        <f>AVERAGE(DA163,DD163:DH163,DK163)</f>
        <v>20</v>
      </c>
      <c r="DM163" s="1">
        <v>0</v>
      </c>
      <c r="DN163" s="1">
        <v>0</v>
      </c>
      <c r="DO163" s="1">
        <f>MAX(DM163:DN163)</f>
        <v>0</v>
      </c>
      <c r="DP163" s="30">
        <v>0</v>
      </c>
      <c r="DQ163" s="30">
        <v>0</v>
      </c>
      <c r="DR163" s="30">
        <f>MAX(DP163:DQ163)</f>
        <v>0</v>
      </c>
      <c r="DS163" s="1">
        <v>0</v>
      </c>
      <c r="DT163" s="1">
        <v>0</v>
      </c>
      <c r="DU163" s="1">
        <f>MAX(DS163:DT163)</f>
        <v>0</v>
      </c>
      <c r="DV163" s="30">
        <v>0</v>
      </c>
      <c r="DW163" s="30">
        <v>0</v>
      </c>
      <c r="DX163" s="30"/>
      <c r="DY163" s="15">
        <f>AVERAGE(DO163,DR163,DU163,DX163)</f>
        <v>0</v>
      </c>
      <c r="DZ163" s="1">
        <v>0</v>
      </c>
      <c r="EA163" s="1">
        <v>0</v>
      </c>
      <c r="EB163" s="1">
        <f>MIN(MAX(DZ163:EA163)+0.2*EH163, 100)</f>
        <v>0</v>
      </c>
      <c r="EC163" s="30">
        <v>0</v>
      </c>
      <c r="ED163" s="30">
        <v>0</v>
      </c>
      <c r="EE163" s="30">
        <f>MIN(MAX(EC163:ED163)+0.15*EH163, 100)</f>
        <v>0</v>
      </c>
      <c r="EF163" s="1">
        <v>0</v>
      </c>
      <c r="EG163" s="1">
        <v>0</v>
      </c>
      <c r="EH163" s="1">
        <f>MAX(EF163:EG163)</f>
        <v>0</v>
      </c>
      <c r="EI163" s="15">
        <f>AVERAGE(EB163,EE163,EH163)</f>
        <v>0</v>
      </c>
      <c r="EJ163" s="3">
        <v>0.25</v>
      </c>
      <c r="EK163" s="3">
        <v>0.2</v>
      </c>
      <c r="EL163" s="3">
        <v>0.25</v>
      </c>
      <c r="EM163" s="3">
        <v>0.3</v>
      </c>
      <c r="EN163" s="25">
        <f>MIN(IF(C163="Yes",AQ163+CZ163,0),100)</f>
        <v>-28.5</v>
      </c>
      <c r="EO163" s="25">
        <f>IF(ES163&lt;0,EN163+ES163*-4,EN163)</f>
        <v>-17.5</v>
      </c>
      <c r="EP163" s="25">
        <f>MIN(IF(C163="Yes",AQ163+DL163,0), 100)</f>
        <v>20.5</v>
      </c>
      <c r="EQ163" s="25">
        <f>MIN(IF(C163="Yes",AQ163+DY163,0),100)</f>
        <v>0.5</v>
      </c>
      <c r="ER163" s="25">
        <f>MIN(IF(C163="Yes",AQ163+EI163,0), 100)</f>
        <v>0.5</v>
      </c>
      <c r="ES163" s="26">
        <f>EJ163*EN163+EK163*EP163+EL163*EQ163+EM163*ER163</f>
        <v>-2.7499999999999996</v>
      </c>
      <c r="ET163" s="26">
        <f>EJ163*EO163+EK163*EP163+EL163*EQ163+EM163*ER163</f>
        <v>5.2735593669694936E-16</v>
      </c>
    </row>
    <row r="164" spans="1:150" customFormat="1" x14ac:dyDescent="0.3">
      <c r="A164">
        <v>1402018080</v>
      </c>
      <c r="B164" t="s">
        <v>106</v>
      </c>
      <c r="C164" s="2" t="s">
        <v>108</v>
      </c>
      <c r="D164" s="6"/>
      <c r="E164" s="6"/>
      <c r="F164" s="7"/>
      <c r="G164" s="7"/>
      <c r="H164" s="6">
        <v>0</v>
      </c>
      <c r="I164" s="6"/>
      <c r="J164" s="7"/>
      <c r="K164" s="7"/>
      <c r="L164" s="6"/>
      <c r="M164" s="8"/>
      <c r="N164" s="7"/>
      <c r="O164" s="7"/>
      <c r="P164" s="6"/>
      <c r="Q164" s="8"/>
      <c r="R164" s="7"/>
      <c r="S164" s="7"/>
      <c r="T164" s="6"/>
      <c r="U164" s="6"/>
      <c r="V164" s="7"/>
      <c r="W164" s="7"/>
      <c r="X164" s="6"/>
      <c r="Y164" s="6"/>
      <c r="Z164" s="7"/>
      <c r="AA164" s="7"/>
      <c r="AB164" s="6"/>
      <c r="AC164" s="6"/>
      <c r="AD164" s="7"/>
      <c r="AE164" s="8"/>
      <c r="AF164" s="10">
        <v>14</v>
      </c>
      <c r="AG164" s="10">
        <v>10</v>
      </c>
      <c r="AH164" s="10">
        <f>COUNT(D164:AE164)</f>
        <v>1</v>
      </c>
      <c r="AI164" s="22">
        <f>IF(C164="Yes",(AF164-AH164+(CZ164-50)/AG164)/AF164,0)</f>
        <v>0.36428571428571427</v>
      </c>
      <c r="AJ164" s="11">
        <f>SUM(D164:AE164)</f>
        <v>0</v>
      </c>
      <c r="AK164" s="10">
        <f>MAX(AJ164-AL164-AM164,0)*-1</f>
        <v>0</v>
      </c>
      <c r="AL164" s="10">
        <v>10</v>
      </c>
      <c r="AM164" s="10">
        <v>3</v>
      </c>
      <c r="AN164" s="7">
        <f>AJ164+AK164+AO164</f>
        <v>0</v>
      </c>
      <c r="AO164" s="6"/>
      <c r="AP164" s="3">
        <v>0.5</v>
      </c>
      <c r="AQ164" s="15">
        <f>MIN(AN164,AL164)*AP164</f>
        <v>0</v>
      </c>
      <c r="AR164" s="6">
        <v>0</v>
      </c>
      <c r="AS164" s="6">
        <v>0</v>
      </c>
      <c r="AT164" s="6">
        <v>1</v>
      </c>
      <c r="AU164" s="6">
        <v>0</v>
      </c>
      <c r="AV164" s="7"/>
      <c r="AW164" s="7">
        <v>0</v>
      </c>
      <c r="AX164" s="7"/>
      <c r="AY164" s="7">
        <v>0</v>
      </c>
      <c r="AZ164" s="6"/>
      <c r="BA164" s="6">
        <v>-5</v>
      </c>
      <c r="BB164" s="6"/>
      <c r="BC164" s="6">
        <v>0</v>
      </c>
      <c r="BD164" s="7"/>
      <c r="BE164" s="7">
        <f>IF(DO164&gt;=70, 5, 0)</f>
        <v>0</v>
      </c>
      <c r="BF164" s="7"/>
      <c r="BG164" s="7"/>
      <c r="BH164" s="7">
        <v>0</v>
      </c>
      <c r="BI164" s="6"/>
      <c r="BJ164" s="6">
        <f>IF(EB164&gt;=70, 6, 0)</f>
        <v>0</v>
      </c>
      <c r="BK164" s="6">
        <v>-5</v>
      </c>
      <c r="BL164" s="7">
        <v>-5</v>
      </c>
      <c r="BM164" s="7">
        <v>-5</v>
      </c>
      <c r="BN164" s="7">
        <v>-5</v>
      </c>
      <c r="BO164" s="6"/>
      <c r="BP164" s="6">
        <f>IF(EE164&gt;=70, 6, 0)</f>
        <v>0</v>
      </c>
      <c r="BQ164" s="6">
        <v>0</v>
      </c>
      <c r="BR164" s="7"/>
      <c r="BS164" s="7">
        <v>-5</v>
      </c>
      <c r="BT164" s="7">
        <v>-5</v>
      </c>
      <c r="BU164" s="6"/>
      <c r="BV164" s="6">
        <v>-5</v>
      </c>
      <c r="BW164" s="6">
        <f>IF(DR164&gt;=70, 5, 0)</f>
        <v>0</v>
      </c>
      <c r="BX164" s="6">
        <v>-5</v>
      </c>
      <c r="BY164" s="6"/>
      <c r="BZ164" s="6">
        <v>-5</v>
      </c>
      <c r="CA164" s="7">
        <v>-5</v>
      </c>
      <c r="CB164" s="7">
        <v>-5</v>
      </c>
      <c r="CC164" s="7">
        <v>-5</v>
      </c>
      <c r="CD164" s="6">
        <v>-5</v>
      </c>
      <c r="CE164" s="6">
        <f>IF(DU164&gt;=70, 5, 0)</f>
        <v>0</v>
      </c>
      <c r="CF164" s="6">
        <v>0</v>
      </c>
      <c r="CG164" s="6">
        <v>-5</v>
      </c>
      <c r="CH164" s="6"/>
      <c r="CI164" s="6">
        <v>-5</v>
      </c>
      <c r="CJ164" s="7"/>
      <c r="CK164" s="7"/>
      <c r="CL164" s="7"/>
      <c r="CM164" s="6"/>
      <c r="CN164" s="6">
        <f>IF(DX164&gt;=70, 5, 0)</f>
        <v>0</v>
      </c>
      <c r="CO164" s="6"/>
      <c r="CP164" s="6"/>
      <c r="CQ164" s="6"/>
      <c r="CR164" s="7"/>
      <c r="CS164" s="7">
        <f>IF(EH164&gt;=70, 6, 0)</f>
        <v>0</v>
      </c>
      <c r="CT164" s="7"/>
      <c r="CU164" s="6"/>
      <c r="CV164" s="7"/>
      <c r="CW164" s="6"/>
      <c r="CX164" s="10">
        <f>SUM(AR164:CW164)</f>
        <v>-79</v>
      </c>
      <c r="CY164" s="10">
        <v>50</v>
      </c>
      <c r="CZ164" s="17">
        <f>CX164+CY164</f>
        <v>-29</v>
      </c>
      <c r="DA164" s="1">
        <v>28.57</v>
      </c>
      <c r="DB164" s="18">
        <v>0</v>
      </c>
      <c r="DC164" s="18">
        <v>0</v>
      </c>
      <c r="DD164" s="30">
        <f>AVERAGE(DB164:DC164)</f>
        <v>0</v>
      </c>
      <c r="DE164" s="1">
        <v>0</v>
      </c>
      <c r="DF164" s="30">
        <v>35</v>
      </c>
      <c r="DG164" s="1">
        <v>0</v>
      </c>
      <c r="DH164" s="30">
        <v>0</v>
      </c>
      <c r="DI164" s="18">
        <v>0</v>
      </c>
      <c r="DJ164" s="18">
        <v>0</v>
      </c>
      <c r="DK164" s="1"/>
      <c r="DL164" s="15">
        <f>AVERAGE(DA164,DD164:DH164,DK164)</f>
        <v>10.595000000000001</v>
      </c>
      <c r="DM164" s="1">
        <v>0</v>
      </c>
      <c r="DN164" s="1">
        <v>0</v>
      </c>
      <c r="DO164" s="1">
        <f>MAX(DM164:DN164)</f>
        <v>0</v>
      </c>
      <c r="DP164" s="30">
        <v>0</v>
      </c>
      <c r="DQ164" s="30">
        <v>0</v>
      </c>
      <c r="DR164" s="30">
        <f>MAX(DP164:DQ164)</f>
        <v>0</v>
      </c>
      <c r="DS164" s="1">
        <v>0</v>
      </c>
      <c r="DT164" s="1">
        <v>0</v>
      </c>
      <c r="DU164" s="1">
        <f>MAX(DS164:DT164)</f>
        <v>0</v>
      </c>
      <c r="DV164" s="30">
        <v>0</v>
      </c>
      <c r="DW164" s="30">
        <v>0</v>
      </c>
      <c r="DX164" s="30"/>
      <c r="DY164" s="15">
        <f>AVERAGE(DO164,DR164,DU164,DX164)</f>
        <v>0</v>
      </c>
      <c r="DZ164" s="1">
        <v>0</v>
      </c>
      <c r="EA164" s="1">
        <v>0</v>
      </c>
      <c r="EB164" s="1">
        <f>MIN(MAX(DZ164:EA164)+0.2*EH164, 100)</f>
        <v>0</v>
      </c>
      <c r="EC164" s="30">
        <v>0</v>
      </c>
      <c r="ED164" s="30">
        <v>0</v>
      </c>
      <c r="EE164" s="30">
        <f>MIN(MAX(EC164:ED164)+0.15*EH164, 100)</f>
        <v>0</v>
      </c>
      <c r="EF164" s="1">
        <v>0</v>
      </c>
      <c r="EG164" s="1">
        <v>0</v>
      </c>
      <c r="EH164" s="1">
        <f>MAX(EF164:EG164)</f>
        <v>0</v>
      </c>
      <c r="EI164" s="15">
        <f>AVERAGE(EB164,EE164,EH164)</f>
        <v>0</v>
      </c>
      <c r="EJ164" s="3">
        <v>0.25</v>
      </c>
      <c r="EK164" s="3">
        <v>0.2</v>
      </c>
      <c r="EL164" s="3">
        <v>0.25</v>
      </c>
      <c r="EM164" s="3">
        <v>0.3</v>
      </c>
      <c r="EN164" s="25">
        <f>MIN(IF(C164="Yes",AQ164+CZ164,0),100)</f>
        <v>-29</v>
      </c>
      <c r="EO164" s="25">
        <f>IF(ES164&lt;0,EN164+ES164*-4,EN164)</f>
        <v>-8.4759999999999991</v>
      </c>
      <c r="EP164" s="25">
        <f>MIN(IF(C164="Yes",AQ164+DL164,0), 100)</f>
        <v>10.595000000000001</v>
      </c>
      <c r="EQ164" s="25">
        <f>MIN(IF(C164="Yes",AQ164+DY164,0),100)</f>
        <v>0</v>
      </c>
      <c r="ER164" s="25">
        <f>MIN(IF(C164="Yes",AQ164+EI164,0), 100)</f>
        <v>0</v>
      </c>
      <c r="ES164" s="26">
        <f>EJ164*EN164+EK164*EP164+EL164*EQ164+EM164*ER164</f>
        <v>-5.1310000000000002</v>
      </c>
      <c r="ET164" s="26">
        <f>EJ164*EO164+EK164*EP164+EL164*EQ164+EM164*ER164</f>
        <v>4.4408920985006262E-16</v>
      </c>
    </row>
    <row r="165" spans="1:150" customFormat="1" x14ac:dyDescent="0.3">
      <c r="A165">
        <v>1402019092</v>
      </c>
      <c r="B165" t="s">
        <v>107</v>
      </c>
      <c r="C165" s="2" t="s">
        <v>108</v>
      </c>
      <c r="D165" s="6"/>
      <c r="E165" s="6"/>
      <c r="F165" s="7"/>
      <c r="G165" s="7"/>
      <c r="H165" s="6"/>
      <c r="I165" s="6"/>
      <c r="J165" s="7"/>
      <c r="K165" s="7"/>
      <c r="L165" s="6"/>
      <c r="M165" s="8"/>
      <c r="N165" s="7"/>
      <c r="O165" s="7"/>
      <c r="P165" s="6"/>
      <c r="Q165" s="8"/>
      <c r="R165" s="7"/>
      <c r="S165" s="7"/>
      <c r="T165" s="6"/>
      <c r="U165" s="16"/>
      <c r="V165" s="7"/>
      <c r="W165" s="7"/>
      <c r="X165" s="6"/>
      <c r="Y165" s="6"/>
      <c r="Z165" s="7"/>
      <c r="AA165" s="7"/>
      <c r="AB165" s="6"/>
      <c r="AC165" s="6"/>
      <c r="AD165" s="7"/>
      <c r="AE165" s="8"/>
      <c r="AF165" s="10">
        <v>14</v>
      </c>
      <c r="AG165" s="10">
        <v>10</v>
      </c>
      <c r="AH165" s="10">
        <f>COUNT(D165:AE165)</f>
        <v>0</v>
      </c>
      <c r="AI165" s="22">
        <f>IF(C165="Yes",(AF165-AH165+(CZ165-50)/AG165)/AF165,0)</f>
        <v>0.38571428571428573</v>
      </c>
      <c r="AJ165" s="11">
        <f>SUM(D165:AE165)</f>
        <v>0</v>
      </c>
      <c r="AK165" s="10">
        <f>MAX(AJ165-AL165-AM165,0)*-1</f>
        <v>0</v>
      </c>
      <c r="AL165" s="10">
        <v>10</v>
      </c>
      <c r="AM165" s="10">
        <v>3</v>
      </c>
      <c r="AN165" s="7">
        <f>AJ165+AK165+AO165</f>
        <v>0</v>
      </c>
      <c r="AO165" s="6"/>
      <c r="AP165" s="3">
        <v>0.5</v>
      </c>
      <c r="AQ165" s="15">
        <f>MIN(AN165,AL165)*AP165</f>
        <v>0</v>
      </c>
      <c r="AR165" s="6">
        <v>0</v>
      </c>
      <c r="AS165" s="6">
        <v>0</v>
      </c>
      <c r="AT165" s="6">
        <v>1</v>
      </c>
      <c r="AU165" s="6">
        <v>0</v>
      </c>
      <c r="AV165" s="7"/>
      <c r="AW165" s="7">
        <v>-5</v>
      </c>
      <c r="AX165" s="7"/>
      <c r="AY165" s="7">
        <v>-5</v>
      </c>
      <c r="AZ165" s="6"/>
      <c r="BA165" s="6">
        <v>3</v>
      </c>
      <c r="BB165" s="6"/>
      <c r="BC165" s="6">
        <v>-5</v>
      </c>
      <c r="BD165" s="7"/>
      <c r="BE165" s="7">
        <f>IF(DO165&gt;=70, 5, 0)</f>
        <v>0</v>
      </c>
      <c r="BF165" s="7"/>
      <c r="BG165" s="7"/>
      <c r="BH165" s="7">
        <v>-5</v>
      </c>
      <c r="BI165" s="6"/>
      <c r="BJ165" s="6">
        <f>IF(EB165&gt;=70, 6, 0)</f>
        <v>0</v>
      </c>
      <c r="BK165" s="6">
        <v>0</v>
      </c>
      <c r="BL165" s="7">
        <v>-5</v>
      </c>
      <c r="BM165" s="7">
        <v>-5</v>
      </c>
      <c r="BN165" s="7">
        <v>-5</v>
      </c>
      <c r="BO165" s="6"/>
      <c r="BP165" s="6">
        <f>IF(EE165&gt;=70, 6, 0)</f>
        <v>0</v>
      </c>
      <c r="BQ165" s="6">
        <v>-5</v>
      </c>
      <c r="BR165" s="7"/>
      <c r="BS165" s="7">
        <v>-5</v>
      </c>
      <c r="BT165" s="7">
        <v>-5</v>
      </c>
      <c r="BU165" s="6">
        <v>5</v>
      </c>
      <c r="BV165" s="6">
        <v>-5</v>
      </c>
      <c r="BW165" s="6">
        <f>IF(DR165&gt;=70, 5, 0)</f>
        <v>0</v>
      </c>
      <c r="BX165" s="6">
        <v>-5</v>
      </c>
      <c r="BY165" s="6"/>
      <c r="BZ165" s="6">
        <v>-5</v>
      </c>
      <c r="CA165" s="7">
        <v>-5</v>
      </c>
      <c r="CB165" s="7">
        <v>-5</v>
      </c>
      <c r="CC165" s="7">
        <v>-5</v>
      </c>
      <c r="CD165" s="6">
        <v>-5</v>
      </c>
      <c r="CE165" s="6">
        <f>IF(DU165&gt;=70, 5, 0)</f>
        <v>0</v>
      </c>
      <c r="CF165" s="6">
        <v>0</v>
      </c>
      <c r="CG165" s="6">
        <v>-5</v>
      </c>
      <c r="CH165" s="6"/>
      <c r="CI165" s="6">
        <v>-5</v>
      </c>
      <c r="CJ165" s="7"/>
      <c r="CK165" s="7"/>
      <c r="CL165" s="7"/>
      <c r="CM165" s="6"/>
      <c r="CN165" s="6">
        <f>IF(DX165&gt;=70, 5, 0)</f>
        <v>0</v>
      </c>
      <c r="CO165" s="6"/>
      <c r="CP165" s="6"/>
      <c r="CQ165" s="6"/>
      <c r="CR165" s="7"/>
      <c r="CS165" s="7">
        <f>IF(EH165&gt;=70, 6, 0)</f>
        <v>0</v>
      </c>
      <c r="CT165" s="7"/>
      <c r="CU165" s="6"/>
      <c r="CV165" s="7"/>
      <c r="CW165" s="6"/>
      <c r="CX165" s="10">
        <f>SUM(AR165:CW165)</f>
        <v>-86</v>
      </c>
      <c r="CY165" s="10">
        <v>50</v>
      </c>
      <c r="CZ165" s="17">
        <f>CX165+CY165</f>
        <v>-36</v>
      </c>
      <c r="DA165" s="1">
        <v>34.29</v>
      </c>
      <c r="DB165" s="18">
        <v>0</v>
      </c>
      <c r="DC165" s="18">
        <v>0</v>
      </c>
      <c r="DD165" s="30">
        <f>AVERAGE(DB165:DC165)</f>
        <v>0</v>
      </c>
      <c r="DE165" s="1">
        <v>0</v>
      </c>
      <c r="DF165" s="30">
        <v>0</v>
      </c>
      <c r="DG165" s="1">
        <v>0</v>
      </c>
      <c r="DH165" s="30">
        <v>0</v>
      </c>
      <c r="DI165" s="18">
        <v>0</v>
      </c>
      <c r="DJ165" s="18">
        <v>0</v>
      </c>
      <c r="DK165" s="1"/>
      <c r="DL165" s="15">
        <f>AVERAGE(DA165,DD165:DH165,DK165)</f>
        <v>5.7149999999999999</v>
      </c>
      <c r="DM165" s="1">
        <v>40</v>
      </c>
      <c r="DN165" s="1">
        <v>0</v>
      </c>
      <c r="DO165" s="1">
        <f>MAX(DM165:DN165)</f>
        <v>40</v>
      </c>
      <c r="DP165" s="30">
        <v>0</v>
      </c>
      <c r="DQ165" s="30">
        <v>0</v>
      </c>
      <c r="DR165" s="30">
        <f>MAX(DP165:DQ165)</f>
        <v>0</v>
      </c>
      <c r="DS165" s="1">
        <v>0</v>
      </c>
      <c r="DT165" s="1">
        <v>0</v>
      </c>
      <c r="DU165" s="1">
        <f>MAX(DS165:DT165)</f>
        <v>0</v>
      </c>
      <c r="DV165" s="30">
        <v>0</v>
      </c>
      <c r="DW165" s="30">
        <v>0</v>
      </c>
      <c r="DX165" s="30"/>
      <c r="DY165" s="15">
        <f>AVERAGE(DO165,DR165,DU165,DX165)</f>
        <v>13.333333333333334</v>
      </c>
      <c r="DZ165" s="1">
        <v>0</v>
      </c>
      <c r="EA165" s="1">
        <v>0</v>
      </c>
      <c r="EB165" s="1">
        <f>MIN(MAX(DZ165:EA165)+0.2*EH165, 100)</f>
        <v>0</v>
      </c>
      <c r="EC165" s="30">
        <v>0</v>
      </c>
      <c r="ED165" s="30">
        <v>0</v>
      </c>
      <c r="EE165" s="30">
        <f>MIN(MAX(EC165:ED165)+0.15*EH165, 100)</f>
        <v>0</v>
      </c>
      <c r="EF165" s="1">
        <v>0</v>
      </c>
      <c r="EG165" s="1">
        <v>0</v>
      </c>
      <c r="EH165" s="1">
        <f>MAX(EF165:EG165)</f>
        <v>0</v>
      </c>
      <c r="EI165" s="15">
        <f>AVERAGE(EB165,EE165,EH165)</f>
        <v>0</v>
      </c>
      <c r="EJ165" s="3">
        <v>0.25</v>
      </c>
      <c r="EK165" s="3">
        <v>0.2</v>
      </c>
      <c r="EL165" s="3">
        <v>0.25</v>
      </c>
      <c r="EM165" s="3">
        <v>0.3</v>
      </c>
      <c r="EN165" s="25">
        <f>MIN(IF(C165="Yes",AQ165+CZ165,0),100)</f>
        <v>-36</v>
      </c>
      <c r="EO165" s="25">
        <f>IF(ES165&lt;0,EN165+ES165*-4,EN165)</f>
        <v>-17.905333333333331</v>
      </c>
      <c r="EP165" s="25">
        <f>MIN(IF(C165="Yes",AQ165+DL165,0), 100)</f>
        <v>5.7149999999999999</v>
      </c>
      <c r="EQ165" s="25">
        <f>MIN(IF(C165="Yes",AQ165+DY165,0),100)</f>
        <v>13.333333333333334</v>
      </c>
      <c r="ER165" s="25">
        <f>MIN(IF(C165="Yes",AQ165+EI165,0), 100)</f>
        <v>0</v>
      </c>
      <c r="ES165" s="26">
        <f>EJ165*EN165+EK165*EP165+EL165*EQ165+EM165*ER165</f>
        <v>-4.5236666666666672</v>
      </c>
      <c r="ET165" s="26">
        <f>EJ165*EO165+EK165*EP165+EL165*EQ165+EM165*ER165</f>
        <v>4.4408920985006262E-16</v>
      </c>
    </row>
    <row r="166" spans="1:150" customFormat="1" x14ac:dyDescent="0.3">
      <c r="A166">
        <v>1402017046</v>
      </c>
      <c r="B166" t="s">
        <v>105</v>
      </c>
      <c r="C166" s="2" t="s">
        <v>109</v>
      </c>
      <c r="D166" s="6"/>
      <c r="E166" s="6"/>
      <c r="F166" s="7"/>
      <c r="G166" s="7"/>
      <c r="H166" s="6"/>
      <c r="I166" s="6"/>
      <c r="J166" s="7"/>
      <c r="K166" s="7"/>
      <c r="L166" s="6"/>
      <c r="M166" s="8"/>
      <c r="N166" s="7"/>
      <c r="O166" s="7"/>
      <c r="P166" s="6"/>
      <c r="Q166" s="8"/>
      <c r="R166" s="7"/>
      <c r="S166" s="7"/>
      <c r="T166" s="6"/>
      <c r="U166" s="6"/>
      <c r="V166" s="7"/>
      <c r="W166" s="7"/>
      <c r="X166" s="6"/>
      <c r="Y166" s="6"/>
      <c r="Z166" s="7"/>
      <c r="AA166" s="7"/>
      <c r="AB166" s="6"/>
      <c r="AC166" s="6"/>
      <c r="AD166" s="7"/>
      <c r="AE166" s="8"/>
      <c r="AF166" s="10">
        <v>14</v>
      </c>
      <c r="AG166" s="10">
        <v>10</v>
      </c>
      <c r="AH166" s="10">
        <f>COUNT(D166:AE166)</f>
        <v>0</v>
      </c>
      <c r="AI166" s="22">
        <f>IF(C166="Yes",(AF166-AH166+(CZ166-50)/AG166)/AF166,0)</f>
        <v>0</v>
      </c>
      <c r="AJ166" s="11">
        <f>SUM(D166:AE166)</f>
        <v>0</v>
      </c>
      <c r="AK166" s="10">
        <f>MAX(AJ166-AL166-AM166,0)*-1</f>
        <v>0</v>
      </c>
      <c r="AL166" s="10">
        <v>10</v>
      </c>
      <c r="AM166" s="10">
        <v>3</v>
      </c>
      <c r="AN166" s="7">
        <f>AJ166+AK166+AO166</f>
        <v>0</v>
      </c>
      <c r="AO166" s="6"/>
      <c r="AP166" s="3">
        <v>0.5</v>
      </c>
      <c r="AQ166" s="15">
        <f>MIN(AN166,AL166)*AP166</f>
        <v>0</v>
      </c>
      <c r="AR166" s="6">
        <v>0</v>
      </c>
      <c r="AS166" s="6">
        <v>0</v>
      </c>
      <c r="AT166" s="6">
        <v>-5</v>
      </c>
      <c r="AU166" s="6">
        <v>0</v>
      </c>
      <c r="AV166" s="7"/>
      <c r="AW166" s="7">
        <v>-5</v>
      </c>
      <c r="AX166" s="7"/>
      <c r="AY166" s="7">
        <v>-5</v>
      </c>
      <c r="AZ166" s="6"/>
      <c r="BA166" s="6">
        <v>-5</v>
      </c>
      <c r="BB166" s="6"/>
      <c r="BC166" s="6">
        <v>-5</v>
      </c>
      <c r="BD166" s="7"/>
      <c r="BE166" s="7">
        <f>IF(DO166&gt;=70, 5, 0)</f>
        <v>0</v>
      </c>
      <c r="BF166" s="7"/>
      <c r="BG166" s="7"/>
      <c r="BH166" s="7">
        <v>-5</v>
      </c>
      <c r="BI166" s="6"/>
      <c r="BJ166" s="6">
        <f>IF(EB166&gt;=70, 6, 0)</f>
        <v>0</v>
      </c>
      <c r="BK166" s="6">
        <v>-5</v>
      </c>
      <c r="BL166" s="7">
        <v>-5</v>
      </c>
      <c r="BM166" s="7">
        <v>-5</v>
      </c>
      <c r="BN166" s="7">
        <v>-5</v>
      </c>
      <c r="BO166" s="6"/>
      <c r="BP166" s="6">
        <f>IF(EE166&gt;=70, 6, 0)</f>
        <v>0</v>
      </c>
      <c r="BQ166" s="6">
        <v>-5</v>
      </c>
      <c r="BR166" s="7"/>
      <c r="BS166" s="7">
        <v>-5</v>
      </c>
      <c r="BT166" s="7">
        <v>-5</v>
      </c>
      <c r="BU166" s="6"/>
      <c r="BV166" s="6">
        <v>-5</v>
      </c>
      <c r="BW166" s="6">
        <f>IF(DR166&gt;=70, 5, 0)</f>
        <v>0</v>
      </c>
      <c r="BX166" s="6">
        <v>-5</v>
      </c>
      <c r="BY166" s="6"/>
      <c r="BZ166" s="6">
        <v>-5</v>
      </c>
      <c r="CA166" s="7">
        <v>-5</v>
      </c>
      <c r="CB166" s="7">
        <v>-5</v>
      </c>
      <c r="CC166" s="7">
        <v>-5</v>
      </c>
      <c r="CD166" s="6">
        <v>-5</v>
      </c>
      <c r="CE166" s="6">
        <f>IF(DU166&gt;=70, 5, 0)</f>
        <v>0</v>
      </c>
      <c r="CF166" s="6">
        <v>0</v>
      </c>
      <c r="CG166" s="6">
        <v>-5</v>
      </c>
      <c r="CH166" s="6"/>
      <c r="CI166" s="6">
        <v>-5</v>
      </c>
      <c r="CJ166" s="7"/>
      <c r="CK166" s="7"/>
      <c r="CL166" s="7"/>
      <c r="CM166" s="6"/>
      <c r="CN166" s="6">
        <f>IF(DX166&gt;=70, 5, 0)</f>
        <v>0</v>
      </c>
      <c r="CO166" s="6"/>
      <c r="CP166" s="6"/>
      <c r="CQ166" s="6"/>
      <c r="CR166" s="7"/>
      <c r="CS166" s="7">
        <f>IF(EH166&gt;=70, 6, 0)</f>
        <v>0</v>
      </c>
      <c r="CT166" s="7"/>
      <c r="CU166" s="6"/>
      <c r="CV166" s="7"/>
      <c r="CW166" s="6"/>
      <c r="CX166" s="10">
        <f>SUM(AR166:CW166)</f>
        <v>-110</v>
      </c>
      <c r="CY166" s="10">
        <v>50</v>
      </c>
      <c r="CZ166" s="17">
        <f>CX166+CY166</f>
        <v>-60</v>
      </c>
      <c r="DA166" s="1">
        <v>0</v>
      </c>
      <c r="DB166" s="18">
        <v>0</v>
      </c>
      <c r="DC166" s="18">
        <v>0</v>
      </c>
      <c r="DD166" s="30">
        <f>AVERAGE(DB166:DC166)</f>
        <v>0</v>
      </c>
      <c r="DE166" s="1">
        <v>0</v>
      </c>
      <c r="DF166" s="30">
        <v>0</v>
      </c>
      <c r="DG166" s="1">
        <v>0</v>
      </c>
      <c r="DH166" s="30">
        <v>0</v>
      </c>
      <c r="DI166" s="18">
        <v>0</v>
      </c>
      <c r="DJ166" s="18">
        <v>0</v>
      </c>
      <c r="DK166" s="1"/>
      <c r="DL166" s="15">
        <f>AVERAGE(DA166,DD166:DH166,DK166)</f>
        <v>0</v>
      </c>
      <c r="DM166" s="1">
        <v>0</v>
      </c>
      <c r="DN166" s="1">
        <v>0</v>
      </c>
      <c r="DO166" s="1">
        <f>MAX(DM166:DN166)</f>
        <v>0</v>
      </c>
      <c r="DP166" s="30">
        <v>0</v>
      </c>
      <c r="DQ166" s="30">
        <v>0</v>
      </c>
      <c r="DR166" s="30">
        <f>MAX(DP166:DQ166)</f>
        <v>0</v>
      </c>
      <c r="DS166" s="1">
        <v>0</v>
      </c>
      <c r="DT166" s="1">
        <v>0</v>
      </c>
      <c r="DU166" s="1">
        <f>MAX(DS166:DT166)</f>
        <v>0</v>
      </c>
      <c r="DV166" s="30">
        <v>0</v>
      </c>
      <c r="DW166" s="30">
        <v>0</v>
      </c>
      <c r="DX166" s="30"/>
      <c r="DY166" s="15">
        <f>AVERAGE(DO166,DR166,DU166,DX166)</f>
        <v>0</v>
      </c>
      <c r="DZ166" s="1">
        <v>0</v>
      </c>
      <c r="EA166" s="1">
        <v>0</v>
      </c>
      <c r="EB166" s="1">
        <f>MIN(MAX(DZ166:EA166)+0.2*EH166, 100)</f>
        <v>0</v>
      </c>
      <c r="EC166" s="30">
        <v>0</v>
      </c>
      <c r="ED166" s="30">
        <v>0</v>
      </c>
      <c r="EE166" s="30">
        <f>MIN(MAX(EC166:ED166)+0.15*EH166, 100)</f>
        <v>0</v>
      </c>
      <c r="EF166" s="1">
        <v>0</v>
      </c>
      <c r="EG166" s="1">
        <v>0</v>
      </c>
      <c r="EH166" s="1">
        <f>MAX(EF166:EG166)</f>
        <v>0</v>
      </c>
      <c r="EI166" s="15">
        <f>AVERAGE(EB166,EE166,EH166)</f>
        <v>0</v>
      </c>
      <c r="EJ166" s="3">
        <v>0.25</v>
      </c>
      <c r="EK166" s="3">
        <v>0.2</v>
      </c>
      <c r="EL166" s="3">
        <v>0.25</v>
      </c>
      <c r="EM166" s="3">
        <v>0.3</v>
      </c>
      <c r="EN166" s="25">
        <f>MIN(IF(C166="Yes",AQ166+CZ166,0),100)</f>
        <v>0</v>
      </c>
      <c r="EO166" s="25">
        <f>IF(ES166&lt;0,EN166+ES166*-4,EN166)</f>
        <v>0</v>
      </c>
      <c r="EP166" s="25">
        <f>MIN(IF(C166="Yes",AQ166+DL166,0), 100)</f>
        <v>0</v>
      </c>
      <c r="EQ166" s="25">
        <f>MIN(IF(C166="Yes",AQ166+DY166,0),100)</f>
        <v>0</v>
      </c>
      <c r="ER166" s="25">
        <f>MIN(IF(C166="Yes",AQ166+EI166,0), 100)</f>
        <v>0</v>
      </c>
      <c r="ES166" s="26">
        <f>EJ166*EN166+EK166*EP166+EL166*EQ166+EM166*ER166</f>
        <v>0</v>
      </c>
      <c r="ET166" s="26">
        <f>EJ166*EO166+EK166*EP166+EL166*EQ166+EM166*ER166</f>
        <v>0</v>
      </c>
    </row>
    <row r="167" spans="1:150" customFormat="1" x14ac:dyDescent="0.3">
      <c r="A167">
        <v>1402017049</v>
      </c>
      <c r="B167" t="s">
        <v>105</v>
      </c>
      <c r="C167" s="2" t="s">
        <v>108</v>
      </c>
      <c r="D167" s="6"/>
      <c r="E167" s="6"/>
      <c r="F167" s="7"/>
      <c r="G167" s="7"/>
      <c r="H167" s="6">
        <v>0</v>
      </c>
      <c r="I167" s="6">
        <v>1</v>
      </c>
      <c r="J167" s="7"/>
      <c r="K167" s="7"/>
      <c r="L167" s="6"/>
      <c r="M167" s="8"/>
      <c r="N167" s="7"/>
      <c r="O167" s="7"/>
      <c r="P167" s="6"/>
      <c r="Q167" s="8"/>
      <c r="R167" s="7"/>
      <c r="S167" s="7"/>
      <c r="T167" s="6"/>
      <c r="U167" s="6"/>
      <c r="V167" s="7"/>
      <c r="W167" s="7"/>
      <c r="X167" s="6"/>
      <c r="Y167" s="6"/>
      <c r="Z167" s="7"/>
      <c r="AA167" s="7"/>
      <c r="AB167" s="6"/>
      <c r="AC167" s="6"/>
      <c r="AD167" s="7"/>
      <c r="AE167" s="8"/>
      <c r="AF167" s="10">
        <v>14</v>
      </c>
      <c r="AG167" s="10">
        <v>10</v>
      </c>
      <c r="AH167" s="10">
        <f>COUNT(D167:AE167)</f>
        <v>2</v>
      </c>
      <c r="AI167" s="22">
        <f>IF(C167="Yes",(AF167-AH167+(CZ167-50)/AG167)/AF167,0)</f>
        <v>0.21428571428571427</v>
      </c>
      <c r="AJ167" s="11">
        <f>SUM(D167:AE167)</f>
        <v>1</v>
      </c>
      <c r="AK167" s="10">
        <f>MAX(AJ167-AL167-AM167,0)*-1</f>
        <v>0</v>
      </c>
      <c r="AL167" s="10">
        <v>10</v>
      </c>
      <c r="AM167" s="10">
        <v>3</v>
      </c>
      <c r="AN167" s="7">
        <f>AJ167+AK167+AO167</f>
        <v>1</v>
      </c>
      <c r="AO167" s="6"/>
      <c r="AP167" s="3">
        <v>0.5</v>
      </c>
      <c r="AQ167" s="15">
        <f>MIN(AN167,AL167)*AP167</f>
        <v>0.5</v>
      </c>
      <c r="AR167" s="6">
        <v>0</v>
      </c>
      <c r="AS167" s="6">
        <v>0</v>
      </c>
      <c r="AT167" s="6">
        <v>-5</v>
      </c>
      <c r="AU167" s="6">
        <v>0</v>
      </c>
      <c r="AV167" s="7"/>
      <c r="AW167" s="7">
        <v>0</v>
      </c>
      <c r="AX167" s="7"/>
      <c r="AY167" s="7">
        <v>0</v>
      </c>
      <c r="AZ167" s="6"/>
      <c r="BA167" s="6">
        <v>0</v>
      </c>
      <c r="BB167" s="6"/>
      <c r="BC167" s="6">
        <v>-5</v>
      </c>
      <c r="BD167" s="7"/>
      <c r="BE167" s="7">
        <f>IF(DO167&gt;=70, 5, 0)</f>
        <v>0</v>
      </c>
      <c r="BF167" s="7"/>
      <c r="BG167" s="7"/>
      <c r="BH167" s="7">
        <v>-5</v>
      </c>
      <c r="BI167" s="6"/>
      <c r="BJ167" s="6">
        <f>IF(EB167&gt;=70, 6, 0)</f>
        <v>0</v>
      </c>
      <c r="BK167" s="6">
        <v>-5</v>
      </c>
      <c r="BL167" s="7">
        <v>0</v>
      </c>
      <c r="BM167" s="7">
        <v>-5</v>
      </c>
      <c r="BN167" s="7">
        <v>-5</v>
      </c>
      <c r="BO167" s="6"/>
      <c r="BP167" s="6">
        <f>IF(EE167&gt;=70, 6, 0)</f>
        <v>0</v>
      </c>
      <c r="BQ167" s="6">
        <v>-5</v>
      </c>
      <c r="BR167" s="7"/>
      <c r="BS167" s="7">
        <v>-5</v>
      </c>
      <c r="BT167" s="7">
        <v>-5</v>
      </c>
      <c r="BU167" s="6"/>
      <c r="BV167" s="6">
        <v>-5</v>
      </c>
      <c r="BW167" s="6">
        <f>IF(DR167&gt;=70, 5, 0)</f>
        <v>0</v>
      </c>
      <c r="BX167" s="6">
        <v>-5</v>
      </c>
      <c r="BY167" s="6"/>
      <c r="BZ167" s="6">
        <v>-5</v>
      </c>
      <c r="CA167" s="7">
        <v>-5</v>
      </c>
      <c r="CB167" s="7">
        <v>-5</v>
      </c>
      <c r="CC167" s="7">
        <v>-5</v>
      </c>
      <c r="CD167" s="6">
        <v>-5</v>
      </c>
      <c r="CE167" s="6">
        <f>IF(DU167&gt;=70, 5, 0)</f>
        <v>0</v>
      </c>
      <c r="CF167" s="6">
        <v>0</v>
      </c>
      <c r="CG167" s="6">
        <v>-5</v>
      </c>
      <c r="CH167" s="6"/>
      <c r="CI167" s="6">
        <v>-5</v>
      </c>
      <c r="CJ167" s="7"/>
      <c r="CK167" s="7"/>
      <c r="CL167" s="7"/>
      <c r="CM167" s="6"/>
      <c r="CN167" s="6">
        <f>IF(DX167&gt;=70, 5, 0)</f>
        <v>0</v>
      </c>
      <c r="CO167" s="6"/>
      <c r="CP167" s="6"/>
      <c r="CQ167" s="6"/>
      <c r="CR167" s="7"/>
      <c r="CS167" s="7">
        <f>IF(EH167&gt;=70, 6, 0)</f>
        <v>0</v>
      </c>
      <c r="CT167" s="7"/>
      <c r="CU167" s="6"/>
      <c r="CV167" s="7"/>
      <c r="CW167" s="6"/>
      <c r="CX167" s="10">
        <f>SUM(AR167:CW167)</f>
        <v>-90</v>
      </c>
      <c r="CY167" s="10">
        <v>50</v>
      </c>
      <c r="CZ167" s="17">
        <f>CX167+CY167</f>
        <v>-40</v>
      </c>
      <c r="DA167" s="1">
        <v>0</v>
      </c>
      <c r="DB167" s="18">
        <v>0</v>
      </c>
      <c r="DC167" s="18">
        <v>0</v>
      </c>
      <c r="DD167" s="30">
        <f>AVERAGE(DB167:DC167)</f>
        <v>0</v>
      </c>
      <c r="DE167" s="1">
        <v>0</v>
      </c>
      <c r="DF167" s="30">
        <v>0</v>
      </c>
      <c r="DG167" s="1">
        <v>0</v>
      </c>
      <c r="DH167" s="30">
        <v>0</v>
      </c>
      <c r="DI167" s="18">
        <v>0</v>
      </c>
      <c r="DJ167" s="18">
        <v>0</v>
      </c>
      <c r="DK167" s="1"/>
      <c r="DL167" s="15">
        <f>AVERAGE(DA167,DD167:DH167,DK167)</f>
        <v>0</v>
      </c>
      <c r="DM167" s="1">
        <v>26.67</v>
      </c>
      <c r="DN167" s="1">
        <v>0</v>
      </c>
      <c r="DO167" s="1">
        <f>MAX(DM167:DN167)</f>
        <v>26.67</v>
      </c>
      <c r="DP167" s="30">
        <v>0</v>
      </c>
      <c r="DQ167" s="30">
        <v>0</v>
      </c>
      <c r="DR167" s="30">
        <f>MAX(DP167:DQ167)</f>
        <v>0</v>
      </c>
      <c r="DS167" s="1">
        <v>0</v>
      </c>
      <c r="DT167" s="1">
        <v>0</v>
      </c>
      <c r="DU167" s="1">
        <f>MAX(DS167:DT167)</f>
        <v>0</v>
      </c>
      <c r="DV167" s="30">
        <v>0</v>
      </c>
      <c r="DW167" s="30">
        <v>0</v>
      </c>
      <c r="DX167" s="30"/>
      <c r="DY167" s="15">
        <f>AVERAGE(DO167,DR167,DU167,DX167)</f>
        <v>8.89</v>
      </c>
      <c r="DZ167" s="1">
        <v>0</v>
      </c>
      <c r="EA167" s="1">
        <v>0</v>
      </c>
      <c r="EB167" s="1">
        <f>MIN(MAX(DZ167:EA167)+0.2*EH167, 100)</f>
        <v>0</v>
      </c>
      <c r="EC167" s="30">
        <v>8.33</v>
      </c>
      <c r="ED167" s="30">
        <v>0</v>
      </c>
      <c r="EE167" s="30">
        <f>MIN(MAX(EC167:ED167)+0.15*EH167, 100)</f>
        <v>8.33</v>
      </c>
      <c r="EF167" s="1">
        <v>0</v>
      </c>
      <c r="EG167" s="1">
        <v>0</v>
      </c>
      <c r="EH167" s="1">
        <f>MAX(EF167:EG167)</f>
        <v>0</v>
      </c>
      <c r="EI167" s="15">
        <f>AVERAGE(EB167,EE167,EH167)</f>
        <v>2.7766666666666668</v>
      </c>
      <c r="EJ167" s="3">
        <v>0.25</v>
      </c>
      <c r="EK167" s="3">
        <v>0.2</v>
      </c>
      <c r="EL167" s="3">
        <v>0.25</v>
      </c>
      <c r="EM167" s="3">
        <v>0.3</v>
      </c>
      <c r="EN167" s="25">
        <f>MIN(IF(C167="Yes",AQ167+CZ167,0),100)</f>
        <v>-39.5</v>
      </c>
      <c r="EO167" s="25">
        <f>IF(ES167&lt;0,EN167+ES167*-4,EN167)</f>
        <v>-13.721999999999998</v>
      </c>
      <c r="EP167" s="25">
        <f>MIN(IF(C167="Yes",AQ167+DL167,0), 100)</f>
        <v>0.5</v>
      </c>
      <c r="EQ167" s="25">
        <f>MIN(IF(C167="Yes",AQ167+DY167,0),100)</f>
        <v>9.39</v>
      </c>
      <c r="ER167" s="25">
        <f>MIN(IF(C167="Yes",AQ167+EI167,0), 100)</f>
        <v>3.2766666666666668</v>
      </c>
      <c r="ES167" s="26">
        <f>EJ167*EN167+EK167*EP167+EL167*EQ167+EM167*ER167</f>
        <v>-6.4445000000000006</v>
      </c>
      <c r="ET167" s="26">
        <f>EJ167*EO167+EK167*EP167+EL167*EQ167+EM167*ER167</f>
        <v>0</v>
      </c>
    </row>
    <row r="168" spans="1:150" customFormat="1" x14ac:dyDescent="0.3">
      <c r="A168">
        <v>1402017118</v>
      </c>
      <c r="B168" t="s">
        <v>105</v>
      </c>
      <c r="C168" s="2" t="s">
        <v>108</v>
      </c>
      <c r="D168" s="6"/>
      <c r="E168" s="6"/>
      <c r="F168" s="7">
        <v>1</v>
      </c>
      <c r="G168" s="7"/>
      <c r="H168" s="6"/>
      <c r="I168" s="6"/>
      <c r="J168" s="7"/>
      <c r="K168" s="7"/>
      <c r="L168" s="6"/>
      <c r="M168" s="8"/>
      <c r="N168" s="7"/>
      <c r="O168" s="7"/>
      <c r="P168" s="6"/>
      <c r="Q168" s="8"/>
      <c r="R168" s="7"/>
      <c r="S168" s="7"/>
      <c r="T168" s="6"/>
      <c r="U168" s="16"/>
      <c r="V168" s="7"/>
      <c r="W168" s="7"/>
      <c r="X168" s="6"/>
      <c r="Y168" s="6"/>
      <c r="Z168" s="7"/>
      <c r="AA168" s="7"/>
      <c r="AB168" s="6"/>
      <c r="AC168" s="6"/>
      <c r="AD168" s="7"/>
      <c r="AE168" s="8"/>
      <c r="AF168" s="10">
        <v>14</v>
      </c>
      <c r="AG168" s="10">
        <v>10</v>
      </c>
      <c r="AH168" s="10">
        <f>COUNT(D168:AE168)</f>
        <v>1</v>
      </c>
      <c r="AI168" s="22">
        <f>IF(C168="Yes",(AF168-AH168+(CZ168-50)/AG168)/AF168,0)</f>
        <v>0.21428571428571427</v>
      </c>
      <c r="AJ168" s="11">
        <f>SUM(D168:AE168)</f>
        <v>1</v>
      </c>
      <c r="AK168" s="10">
        <f>MAX(AJ168-AL168-AM168,0)*-1</f>
        <v>0</v>
      </c>
      <c r="AL168" s="10">
        <v>10</v>
      </c>
      <c r="AM168" s="10">
        <v>3</v>
      </c>
      <c r="AN168" s="7">
        <f>AJ168+AK168+AO168</f>
        <v>1</v>
      </c>
      <c r="AO168" s="6"/>
      <c r="AP168" s="3">
        <v>0.5</v>
      </c>
      <c r="AQ168" s="15">
        <f>MIN(AN168,AL168)*AP168</f>
        <v>0.5</v>
      </c>
      <c r="AR168" s="6">
        <v>0</v>
      </c>
      <c r="AS168" s="6">
        <v>0</v>
      </c>
      <c r="AT168" s="6">
        <v>-5</v>
      </c>
      <c r="AU168" s="6">
        <v>0</v>
      </c>
      <c r="AV168" s="7"/>
      <c r="AW168" s="7">
        <v>-5</v>
      </c>
      <c r="AX168" s="7"/>
      <c r="AY168" s="7">
        <v>-5</v>
      </c>
      <c r="AZ168" s="6"/>
      <c r="BA168" s="6">
        <v>0</v>
      </c>
      <c r="BB168" s="6"/>
      <c r="BC168" s="6">
        <v>-5</v>
      </c>
      <c r="BD168" s="7"/>
      <c r="BE168" s="7">
        <f>IF(DO168&gt;=70, 5, 0)</f>
        <v>0</v>
      </c>
      <c r="BF168" s="7"/>
      <c r="BG168" s="7"/>
      <c r="BH168" s="7">
        <v>-5</v>
      </c>
      <c r="BI168" s="6"/>
      <c r="BJ168" s="6">
        <f>IF(EB168&gt;=70, 6, 0)</f>
        <v>0</v>
      </c>
      <c r="BK168" s="6">
        <v>-5</v>
      </c>
      <c r="BL168" s="7">
        <v>-5</v>
      </c>
      <c r="BM168" s="7">
        <v>-5</v>
      </c>
      <c r="BN168" s="7">
        <v>-5</v>
      </c>
      <c r="BO168" s="6"/>
      <c r="BP168" s="6">
        <f>IF(EE168&gt;=70, 6, 0)</f>
        <v>0</v>
      </c>
      <c r="BQ168" s="6">
        <v>-5</v>
      </c>
      <c r="BR168" s="7"/>
      <c r="BS168" s="7">
        <v>-5</v>
      </c>
      <c r="BT168" s="7">
        <v>-5</v>
      </c>
      <c r="BU168" s="6">
        <v>5</v>
      </c>
      <c r="BV168" s="6">
        <v>-5</v>
      </c>
      <c r="BW168" s="6">
        <f>IF(DR168&gt;=70, 5, 0)</f>
        <v>0</v>
      </c>
      <c r="BX168" s="6">
        <v>-5</v>
      </c>
      <c r="BY168" s="6"/>
      <c r="BZ168" s="6">
        <v>-5</v>
      </c>
      <c r="CA168" s="7">
        <v>-5</v>
      </c>
      <c r="CB168" s="7">
        <v>-5</v>
      </c>
      <c r="CC168" s="7">
        <v>-5</v>
      </c>
      <c r="CD168" s="6">
        <v>-5</v>
      </c>
      <c r="CE168" s="6">
        <f>IF(DU168&gt;=70, 5, 0)</f>
        <v>0</v>
      </c>
      <c r="CF168" s="6">
        <v>0</v>
      </c>
      <c r="CG168" s="6">
        <v>-5</v>
      </c>
      <c r="CH168" s="6"/>
      <c r="CI168" s="6">
        <v>-5</v>
      </c>
      <c r="CJ168" s="7"/>
      <c r="CK168" s="7"/>
      <c r="CL168" s="7"/>
      <c r="CM168" s="6"/>
      <c r="CN168" s="6">
        <f>IF(DX168&gt;=70, 5, 0)</f>
        <v>0</v>
      </c>
      <c r="CO168" s="6"/>
      <c r="CP168" s="6"/>
      <c r="CQ168" s="6"/>
      <c r="CR168" s="7"/>
      <c r="CS168" s="7">
        <f>IF(EH168&gt;=70, 6, 0)</f>
        <v>0</v>
      </c>
      <c r="CT168" s="7"/>
      <c r="CU168" s="6"/>
      <c r="CV168" s="7"/>
      <c r="CW168" s="6"/>
      <c r="CX168" s="10">
        <f>SUM(AR168:CW168)</f>
        <v>-100</v>
      </c>
      <c r="CY168" s="10">
        <v>50</v>
      </c>
      <c r="CZ168" s="17">
        <f>CX168+CY168</f>
        <v>-50</v>
      </c>
      <c r="DA168" s="1">
        <v>0</v>
      </c>
      <c r="DB168" s="18">
        <v>0</v>
      </c>
      <c r="DC168" s="18">
        <v>0</v>
      </c>
      <c r="DD168" s="30">
        <f>AVERAGE(DB168:DC168)</f>
        <v>0</v>
      </c>
      <c r="DE168" s="1">
        <v>0</v>
      </c>
      <c r="DF168" s="30">
        <v>0</v>
      </c>
      <c r="DG168" s="1">
        <v>0</v>
      </c>
      <c r="DH168" s="30">
        <v>0</v>
      </c>
      <c r="DI168" s="18">
        <v>0</v>
      </c>
      <c r="DJ168" s="18">
        <v>0</v>
      </c>
      <c r="DK168" s="1"/>
      <c r="DL168" s="15">
        <f>AVERAGE(DA168,DD168:DH168,DK168)</f>
        <v>0</v>
      </c>
      <c r="DM168" s="1">
        <v>26.67</v>
      </c>
      <c r="DN168" s="1">
        <v>0</v>
      </c>
      <c r="DO168" s="1">
        <f>MAX(DM168:DN168)</f>
        <v>26.67</v>
      </c>
      <c r="DP168" s="30">
        <v>0</v>
      </c>
      <c r="DQ168" s="30">
        <v>0</v>
      </c>
      <c r="DR168" s="30">
        <f>MAX(DP168:DQ168)</f>
        <v>0</v>
      </c>
      <c r="DS168" s="1">
        <v>0</v>
      </c>
      <c r="DT168" s="1">
        <v>0</v>
      </c>
      <c r="DU168" s="1">
        <f>MAX(DS168:DT168)</f>
        <v>0</v>
      </c>
      <c r="DV168" s="30">
        <v>0</v>
      </c>
      <c r="DW168" s="30">
        <v>0</v>
      </c>
      <c r="DX168" s="30"/>
      <c r="DY168" s="15">
        <f>AVERAGE(DO168,DR168,DU168,DX168)</f>
        <v>8.89</v>
      </c>
      <c r="DZ168" s="1">
        <v>0</v>
      </c>
      <c r="EA168" s="1">
        <v>0</v>
      </c>
      <c r="EB168" s="1">
        <f>MIN(MAX(DZ168:EA168)+0.2*EH168, 100)</f>
        <v>0</v>
      </c>
      <c r="EC168" s="30">
        <v>0</v>
      </c>
      <c r="ED168" s="30">
        <v>0</v>
      </c>
      <c r="EE168" s="30">
        <f>MIN(MAX(EC168:ED168)+0.15*EH168, 100)</f>
        <v>0</v>
      </c>
      <c r="EF168" s="1">
        <v>0</v>
      </c>
      <c r="EG168" s="1">
        <v>0</v>
      </c>
      <c r="EH168" s="1">
        <f>MAX(EF168:EG168)</f>
        <v>0</v>
      </c>
      <c r="EI168" s="15">
        <f>AVERAGE(EB168,EE168,EH168)</f>
        <v>0</v>
      </c>
      <c r="EJ168" s="3">
        <v>0.25</v>
      </c>
      <c r="EK168" s="3">
        <v>0.2</v>
      </c>
      <c r="EL168" s="3">
        <v>0.25</v>
      </c>
      <c r="EM168" s="3">
        <v>0.3</v>
      </c>
      <c r="EN168" s="25">
        <f>MIN(IF(C168="Yes",AQ168+CZ168,0),100)</f>
        <v>-49.5</v>
      </c>
      <c r="EO168" s="25">
        <f>IF(ES168&lt;0,EN168+ES168*-4,EN168)</f>
        <v>-10.39</v>
      </c>
      <c r="EP168" s="25">
        <f>MIN(IF(C168="Yes",AQ168+DL168,0), 100)</f>
        <v>0.5</v>
      </c>
      <c r="EQ168" s="25">
        <f>MIN(IF(C168="Yes",AQ168+DY168,0),100)</f>
        <v>9.39</v>
      </c>
      <c r="ER168" s="25">
        <f>MIN(IF(C168="Yes",AQ168+EI168,0), 100)</f>
        <v>0.5</v>
      </c>
      <c r="ES168" s="26">
        <f>EJ168*EN168+EK168*EP168+EL168*EQ168+EM168*ER168</f>
        <v>-9.7774999999999999</v>
      </c>
      <c r="ET168" s="26">
        <f>EJ168*EO168+EK168*EP168+EL168*EQ168+EM168*ER168</f>
        <v>0</v>
      </c>
    </row>
    <row r="169" spans="1:150" customFormat="1" x14ac:dyDescent="0.3">
      <c r="A169">
        <v>1402018015</v>
      </c>
      <c r="B169" t="s">
        <v>107</v>
      </c>
      <c r="C169" s="2" t="s">
        <v>108</v>
      </c>
      <c r="D169" s="6"/>
      <c r="E169" s="6"/>
      <c r="F169" s="7"/>
      <c r="G169" s="7"/>
      <c r="H169" s="6">
        <v>0</v>
      </c>
      <c r="I169" s="6"/>
      <c r="J169" s="7"/>
      <c r="K169" s="7"/>
      <c r="L169" s="6"/>
      <c r="M169" s="8"/>
      <c r="N169" s="7"/>
      <c r="O169" s="7"/>
      <c r="P169" s="6"/>
      <c r="Q169" s="8"/>
      <c r="R169" s="7"/>
      <c r="S169" s="7"/>
      <c r="T169" s="6"/>
      <c r="U169" s="6"/>
      <c r="V169" s="7"/>
      <c r="W169" s="7"/>
      <c r="X169" s="6"/>
      <c r="Y169" s="6"/>
      <c r="Z169" s="7"/>
      <c r="AA169" s="7"/>
      <c r="AB169" s="6"/>
      <c r="AC169" s="6"/>
      <c r="AD169" s="7"/>
      <c r="AE169" s="8"/>
      <c r="AF169" s="10">
        <v>14</v>
      </c>
      <c r="AG169" s="10">
        <v>10</v>
      </c>
      <c r="AH169" s="10">
        <f>COUNT(D169:AE169)</f>
        <v>1</v>
      </c>
      <c r="AI169" s="22">
        <f>IF(C169="Yes",(AF169-AH169+(CZ169-50)/AG169)/AF169,0)</f>
        <v>0.37857142857142856</v>
      </c>
      <c r="AJ169" s="11">
        <f>SUM(D169:AE169)</f>
        <v>0</v>
      </c>
      <c r="AK169" s="10">
        <f>MAX(AJ169-AL169-AM169,0)*-1</f>
        <v>0</v>
      </c>
      <c r="AL169" s="10">
        <v>10</v>
      </c>
      <c r="AM169" s="10">
        <v>3</v>
      </c>
      <c r="AN169" s="7">
        <f>AJ169+AK169+AO169</f>
        <v>0</v>
      </c>
      <c r="AO169" s="6"/>
      <c r="AP169" s="3">
        <v>0.5</v>
      </c>
      <c r="AQ169" s="15">
        <f>MIN(AN169,AL169)*AP169</f>
        <v>0</v>
      </c>
      <c r="AR169" s="6">
        <v>0</v>
      </c>
      <c r="AS169" s="6">
        <v>0</v>
      </c>
      <c r="AT169" s="6">
        <v>0</v>
      </c>
      <c r="AU169" s="6">
        <v>0</v>
      </c>
      <c r="AV169" s="7"/>
      <c r="AW169" s="7">
        <v>0</v>
      </c>
      <c r="AX169" s="7"/>
      <c r="AY169" s="7">
        <v>0</v>
      </c>
      <c r="AZ169" s="6"/>
      <c r="BA169" s="6">
        <v>2</v>
      </c>
      <c r="BB169" s="6"/>
      <c r="BC169" s="6">
        <v>-5</v>
      </c>
      <c r="BD169" s="7"/>
      <c r="BE169" s="7">
        <f>IF(DO169&gt;=70, 5, 0)</f>
        <v>0</v>
      </c>
      <c r="BF169" s="7"/>
      <c r="BG169" s="7"/>
      <c r="BH169" s="7">
        <v>-5</v>
      </c>
      <c r="BI169" s="6"/>
      <c r="BJ169" s="6">
        <f>IF(EB169&gt;=70, 6, 0)</f>
        <v>0</v>
      </c>
      <c r="BK169" s="6">
        <v>-5</v>
      </c>
      <c r="BL169" s="7">
        <v>0</v>
      </c>
      <c r="BM169" s="7">
        <v>-5</v>
      </c>
      <c r="BN169" s="7">
        <v>-5</v>
      </c>
      <c r="BO169" s="6"/>
      <c r="BP169" s="6">
        <f>IF(EE169&gt;=70, 6, 0)</f>
        <v>0</v>
      </c>
      <c r="BQ169" s="6">
        <v>-5</v>
      </c>
      <c r="BR169" s="7"/>
      <c r="BS169" s="7">
        <v>-5</v>
      </c>
      <c r="BT169" s="7">
        <v>-5</v>
      </c>
      <c r="BU169" s="6"/>
      <c r="BV169" s="6">
        <v>-5</v>
      </c>
      <c r="BW169" s="6">
        <f>IF(DR169&gt;=70, 5, 0)</f>
        <v>0</v>
      </c>
      <c r="BX169" s="6">
        <v>-5</v>
      </c>
      <c r="BY169" s="6"/>
      <c r="BZ169" s="6">
        <v>-5</v>
      </c>
      <c r="CA169" s="7">
        <v>-5</v>
      </c>
      <c r="CB169" s="7">
        <v>-5</v>
      </c>
      <c r="CC169" s="7">
        <v>-5</v>
      </c>
      <c r="CD169" s="6">
        <v>-5</v>
      </c>
      <c r="CE169" s="6">
        <f>IF(DU169&gt;=70, 5, 0)</f>
        <v>0</v>
      </c>
      <c r="CF169" s="6">
        <v>6</v>
      </c>
      <c r="CG169" s="6">
        <v>-5</v>
      </c>
      <c r="CH169" s="6"/>
      <c r="CI169" s="6">
        <v>-5</v>
      </c>
      <c r="CJ169" s="7"/>
      <c r="CK169" s="7"/>
      <c r="CL169" s="7"/>
      <c r="CM169" s="6"/>
      <c r="CN169" s="6">
        <f>IF(DX169&gt;=70, 5, 0)</f>
        <v>0</v>
      </c>
      <c r="CO169" s="6"/>
      <c r="CP169" s="6"/>
      <c r="CQ169" s="6"/>
      <c r="CR169" s="7"/>
      <c r="CS169" s="7">
        <f>IF(EH169&gt;=70, 6, 0)</f>
        <v>0</v>
      </c>
      <c r="CT169" s="7"/>
      <c r="CU169" s="6"/>
      <c r="CV169" s="7"/>
      <c r="CW169" s="6"/>
      <c r="CX169" s="10">
        <f>SUM(AR169:CW169)</f>
        <v>-77</v>
      </c>
      <c r="CY169" s="10">
        <v>50</v>
      </c>
      <c r="CZ169" s="17">
        <f>CX169+CY169</f>
        <v>-27</v>
      </c>
      <c r="DA169" s="1">
        <v>48.57</v>
      </c>
      <c r="DB169" s="18">
        <v>0</v>
      </c>
      <c r="DC169" s="18">
        <v>100</v>
      </c>
      <c r="DD169" s="30">
        <f>AVERAGE(DB169:DC169)</f>
        <v>50</v>
      </c>
      <c r="DE169" s="1">
        <v>0</v>
      </c>
      <c r="DF169" s="30">
        <v>25</v>
      </c>
      <c r="DG169" s="1">
        <v>0</v>
      </c>
      <c r="DH169" s="30">
        <v>0</v>
      </c>
      <c r="DI169" s="18">
        <v>0</v>
      </c>
      <c r="DJ169" s="18">
        <v>0</v>
      </c>
      <c r="DK169" s="1"/>
      <c r="DL169" s="15">
        <f>AVERAGE(DA169,DD169:DH169,DK169)</f>
        <v>20.594999999999999</v>
      </c>
      <c r="DM169" s="1">
        <v>0</v>
      </c>
      <c r="DN169" s="1">
        <v>0</v>
      </c>
      <c r="DO169" s="1">
        <f>MAX(DM169:DN169)</f>
        <v>0</v>
      </c>
      <c r="DP169" s="30">
        <v>0</v>
      </c>
      <c r="DQ169" s="30">
        <v>0</v>
      </c>
      <c r="DR169" s="30">
        <f>MAX(DP169:DQ169)</f>
        <v>0</v>
      </c>
      <c r="DS169" s="1">
        <v>0</v>
      </c>
      <c r="DT169" s="1">
        <v>0</v>
      </c>
      <c r="DU169" s="1">
        <f>MAX(DS169:DT169)</f>
        <v>0</v>
      </c>
      <c r="DV169" s="30">
        <v>0</v>
      </c>
      <c r="DW169" s="30">
        <v>0</v>
      </c>
      <c r="DX169" s="30"/>
      <c r="DY169" s="15">
        <f>AVERAGE(DO169,DR169,DU169,DX169)</f>
        <v>0</v>
      </c>
      <c r="DZ169" s="1">
        <v>0</v>
      </c>
      <c r="EA169" s="1">
        <v>0</v>
      </c>
      <c r="EB169" s="1">
        <f>MIN(MAX(DZ169:EA169)+0.2*EH169, 100)</f>
        <v>0</v>
      </c>
      <c r="EC169" s="30">
        <v>0</v>
      </c>
      <c r="ED169" s="30">
        <v>0</v>
      </c>
      <c r="EE169" s="30">
        <f>MIN(MAX(EC169:ED169)+0.15*EH169, 100)</f>
        <v>0</v>
      </c>
      <c r="EF169" s="1">
        <v>0</v>
      </c>
      <c r="EG169" s="1">
        <v>0</v>
      </c>
      <c r="EH169" s="1">
        <f>MAX(EF169:EG169)</f>
        <v>0</v>
      </c>
      <c r="EI169" s="15">
        <f>AVERAGE(EB169,EE169,EH169)</f>
        <v>0</v>
      </c>
      <c r="EJ169" s="3">
        <v>0.25</v>
      </c>
      <c r="EK169" s="3">
        <v>0.2</v>
      </c>
      <c r="EL169" s="3">
        <v>0.25</v>
      </c>
      <c r="EM169" s="3">
        <v>0.3</v>
      </c>
      <c r="EN169" s="25">
        <f>MIN(IF(C169="Yes",AQ169+CZ169,0),100)</f>
        <v>-27</v>
      </c>
      <c r="EO169" s="25">
        <f>IF(ES169&lt;0,EN169+ES169*-4,EN169)</f>
        <v>-16.475999999999999</v>
      </c>
      <c r="EP169" s="25">
        <f>MIN(IF(C169="Yes",AQ169+DL169,0), 100)</f>
        <v>20.594999999999999</v>
      </c>
      <c r="EQ169" s="25">
        <f>MIN(IF(C169="Yes",AQ169+DY169,0),100)</f>
        <v>0</v>
      </c>
      <c r="ER169" s="25">
        <f>MIN(IF(C169="Yes",AQ169+EI169,0), 100)</f>
        <v>0</v>
      </c>
      <c r="ES169" s="26">
        <f>EJ169*EN169+EK169*EP169+EL169*EQ169+EM169*ER169</f>
        <v>-2.6310000000000002</v>
      </c>
      <c r="ET169" s="26">
        <f>EJ169*EO169+EK169*EP169+EL169*EQ169+EM169*ER169</f>
        <v>0</v>
      </c>
    </row>
    <row r="170" spans="1:150" customFormat="1" x14ac:dyDescent="0.3">
      <c r="A170">
        <v>1402018129</v>
      </c>
      <c r="B170" t="s">
        <v>106</v>
      </c>
      <c r="C170" s="2" t="s">
        <v>108</v>
      </c>
      <c r="D170" s="6">
        <v>1</v>
      </c>
      <c r="E170" s="6"/>
      <c r="F170" s="7"/>
      <c r="G170" s="7"/>
      <c r="H170" s="6">
        <v>1</v>
      </c>
      <c r="I170" s="6"/>
      <c r="J170" s="7"/>
      <c r="K170" s="7"/>
      <c r="L170" s="6"/>
      <c r="M170" s="8"/>
      <c r="N170" s="7"/>
      <c r="O170" s="7"/>
      <c r="P170" s="6"/>
      <c r="Q170" s="8"/>
      <c r="R170" s="7"/>
      <c r="S170" s="7"/>
      <c r="T170" s="6"/>
      <c r="U170" s="6"/>
      <c r="V170" s="7"/>
      <c r="W170" s="7"/>
      <c r="X170" s="6"/>
      <c r="Y170" s="6"/>
      <c r="Z170" s="7"/>
      <c r="AA170" s="7"/>
      <c r="AB170" s="6"/>
      <c r="AC170" s="6"/>
      <c r="AD170" s="7"/>
      <c r="AE170" s="8"/>
      <c r="AF170" s="10">
        <v>14</v>
      </c>
      <c r="AG170" s="10">
        <v>10</v>
      </c>
      <c r="AH170" s="10">
        <f>COUNT(D170:AE170)</f>
        <v>2</v>
      </c>
      <c r="AI170" s="22">
        <f>IF(C170="Yes",(AF170-AH170+(CZ170-50)/AG170)/AF170,0)</f>
        <v>0.14285714285714285</v>
      </c>
      <c r="AJ170" s="11">
        <f>SUM(D170:AE170)</f>
        <v>2</v>
      </c>
      <c r="AK170" s="10">
        <f>MAX(AJ170-AL170-AM170,0)*-1</f>
        <v>0</v>
      </c>
      <c r="AL170" s="10">
        <v>10</v>
      </c>
      <c r="AM170" s="10">
        <v>3</v>
      </c>
      <c r="AN170" s="7">
        <f>AJ170+AK170+AO170</f>
        <v>2</v>
      </c>
      <c r="AO170" s="6"/>
      <c r="AP170" s="3">
        <v>0.5</v>
      </c>
      <c r="AQ170" s="15">
        <f>MIN(AN170,AL170)*AP170</f>
        <v>1</v>
      </c>
      <c r="AR170" s="6">
        <v>0</v>
      </c>
      <c r="AS170" s="6">
        <v>0</v>
      </c>
      <c r="AT170" s="6">
        <v>-5</v>
      </c>
      <c r="AU170" s="6">
        <v>0</v>
      </c>
      <c r="AV170" s="7"/>
      <c r="AW170" s="7">
        <v>-5</v>
      </c>
      <c r="AX170" s="7"/>
      <c r="AY170" s="7">
        <v>-5</v>
      </c>
      <c r="AZ170" s="6"/>
      <c r="BA170" s="6">
        <v>0</v>
      </c>
      <c r="BB170" s="6"/>
      <c r="BC170" s="6">
        <v>0</v>
      </c>
      <c r="BD170" s="7"/>
      <c r="BE170" s="7">
        <f>IF(DO170&gt;=70, 5, 0)</f>
        <v>0</v>
      </c>
      <c r="BF170" s="7"/>
      <c r="BG170" s="7"/>
      <c r="BH170" s="7">
        <v>-5</v>
      </c>
      <c r="BI170" s="6"/>
      <c r="BJ170" s="6">
        <f>IF(EB170&gt;=70, 6, 0)</f>
        <v>0</v>
      </c>
      <c r="BK170" s="6">
        <v>-5</v>
      </c>
      <c r="BL170" s="7">
        <v>-5</v>
      </c>
      <c r="BM170" s="7">
        <v>-5</v>
      </c>
      <c r="BN170" s="7">
        <v>-5</v>
      </c>
      <c r="BO170" s="6"/>
      <c r="BP170" s="6">
        <f>IF(EE170&gt;=70, 6, 0)</f>
        <v>0</v>
      </c>
      <c r="BQ170" s="6">
        <v>-5</v>
      </c>
      <c r="BR170" s="7"/>
      <c r="BS170" s="7">
        <v>-5</v>
      </c>
      <c r="BT170" s="7">
        <v>-5</v>
      </c>
      <c r="BU170" s="6"/>
      <c r="BV170" s="6">
        <v>-5</v>
      </c>
      <c r="BW170" s="6">
        <f>IF(DR170&gt;=70, 5, 0)</f>
        <v>0</v>
      </c>
      <c r="BX170" s="6">
        <v>-5</v>
      </c>
      <c r="BY170" s="6"/>
      <c r="BZ170" s="6">
        <v>-5</v>
      </c>
      <c r="CA170" s="7">
        <v>-5</v>
      </c>
      <c r="CB170" s="7">
        <v>-5</v>
      </c>
      <c r="CC170" s="7">
        <v>-5</v>
      </c>
      <c r="CD170" s="6">
        <v>-5</v>
      </c>
      <c r="CE170" s="6">
        <f>IF(DU170&gt;=70, 5, 0)</f>
        <v>0</v>
      </c>
      <c r="CF170" s="6">
        <v>0</v>
      </c>
      <c r="CG170" s="6">
        <v>-5</v>
      </c>
      <c r="CH170" s="6"/>
      <c r="CI170" s="6">
        <v>-5</v>
      </c>
      <c r="CJ170" s="7"/>
      <c r="CK170" s="7"/>
      <c r="CL170" s="7"/>
      <c r="CM170" s="6"/>
      <c r="CN170" s="6">
        <f>IF(DX170&gt;=70, 5, 0)</f>
        <v>0</v>
      </c>
      <c r="CO170" s="6"/>
      <c r="CP170" s="6"/>
      <c r="CQ170" s="6"/>
      <c r="CR170" s="7"/>
      <c r="CS170" s="7">
        <f>IF(EH170&gt;=70, 6, 0)</f>
        <v>0</v>
      </c>
      <c r="CT170" s="7"/>
      <c r="CU170" s="6"/>
      <c r="CV170" s="7"/>
      <c r="CW170" s="6"/>
      <c r="CX170" s="10">
        <f>SUM(AR170:CW170)</f>
        <v>-100</v>
      </c>
      <c r="CY170" s="10">
        <v>50</v>
      </c>
      <c r="CZ170" s="17">
        <f>CX170+CY170</f>
        <v>-50</v>
      </c>
      <c r="DA170" s="1">
        <v>0</v>
      </c>
      <c r="DB170" s="18">
        <v>0</v>
      </c>
      <c r="DC170" s="18">
        <v>0</v>
      </c>
      <c r="DD170" s="30">
        <f>AVERAGE(DB170:DC170)</f>
        <v>0</v>
      </c>
      <c r="DE170" s="1">
        <v>0</v>
      </c>
      <c r="DF170" s="30">
        <v>0</v>
      </c>
      <c r="DG170" s="1">
        <v>0</v>
      </c>
      <c r="DH170" s="30">
        <v>0</v>
      </c>
      <c r="DI170" s="18">
        <v>0</v>
      </c>
      <c r="DJ170" s="18">
        <v>0</v>
      </c>
      <c r="DK170" s="1"/>
      <c r="DL170" s="15">
        <f>AVERAGE(DA170,DD170:DH170,DK170)</f>
        <v>0</v>
      </c>
      <c r="DM170" s="1">
        <v>0</v>
      </c>
      <c r="DN170" s="1">
        <v>0</v>
      </c>
      <c r="DO170" s="1">
        <f>MAX(DM170:DN170)</f>
        <v>0</v>
      </c>
      <c r="DP170" s="30">
        <v>0</v>
      </c>
      <c r="DQ170" s="30">
        <v>0</v>
      </c>
      <c r="DR170" s="30">
        <f>MAX(DP170:DQ170)</f>
        <v>0</v>
      </c>
      <c r="DS170" s="1">
        <v>0</v>
      </c>
      <c r="DT170" s="1">
        <v>0</v>
      </c>
      <c r="DU170" s="1">
        <f>MAX(DS170:DT170)</f>
        <v>0</v>
      </c>
      <c r="DV170" s="30">
        <v>0</v>
      </c>
      <c r="DW170" s="30">
        <v>0</v>
      </c>
      <c r="DX170" s="30"/>
      <c r="DY170" s="15">
        <f>AVERAGE(DO170,DR170,DU170,DX170)</f>
        <v>0</v>
      </c>
      <c r="DZ170" s="1">
        <v>0</v>
      </c>
      <c r="EA170" s="1">
        <v>0</v>
      </c>
      <c r="EB170" s="1">
        <f>MIN(MAX(DZ170:EA170)+0.2*EH170, 100)</f>
        <v>0</v>
      </c>
      <c r="EC170" s="30">
        <v>0</v>
      </c>
      <c r="ED170" s="30">
        <v>0</v>
      </c>
      <c r="EE170" s="30">
        <f>MIN(MAX(EC170:ED170)+0.15*EH170, 100)</f>
        <v>0</v>
      </c>
      <c r="EF170" s="1">
        <v>0</v>
      </c>
      <c r="EG170" s="1">
        <v>0</v>
      </c>
      <c r="EH170" s="1">
        <f>MAX(EF170:EG170)</f>
        <v>0</v>
      </c>
      <c r="EI170" s="15">
        <f>AVERAGE(EB170,EE170,EH170)</f>
        <v>0</v>
      </c>
      <c r="EJ170" s="3">
        <v>0.25</v>
      </c>
      <c r="EK170" s="3">
        <v>0.2</v>
      </c>
      <c r="EL170" s="3">
        <v>0.25</v>
      </c>
      <c r="EM170" s="3">
        <v>0.3</v>
      </c>
      <c r="EN170" s="25">
        <f>MIN(IF(C170="Yes",AQ170+CZ170,0),100)</f>
        <v>-49</v>
      </c>
      <c r="EO170" s="25">
        <f>IF(ES170&lt;0,EN170+ES170*-4,EN170)</f>
        <v>-3</v>
      </c>
      <c r="EP170" s="25">
        <f>MIN(IF(C170="Yes",AQ170+DL170,0), 100)</f>
        <v>1</v>
      </c>
      <c r="EQ170" s="25">
        <f>MIN(IF(C170="Yes",AQ170+DY170,0),100)</f>
        <v>1</v>
      </c>
      <c r="ER170" s="25">
        <f>MIN(IF(C170="Yes",AQ170+EI170,0), 100)</f>
        <v>1</v>
      </c>
      <c r="ES170" s="26">
        <f>EJ170*EN170+EK170*EP170+EL170*EQ170+EM170*ER170</f>
        <v>-11.5</v>
      </c>
      <c r="ET170" s="26">
        <f>EJ170*EO170+EK170*EP170+EL170*EQ170+EM170*ER170</f>
        <v>0</v>
      </c>
    </row>
    <row r="171" spans="1:150" customFormat="1" x14ac:dyDescent="0.3">
      <c r="A171">
        <v>1402018134</v>
      </c>
      <c r="B171" t="s">
        <v>107</v>
      </c>
      <c r="C171" s="2" t="s">
        <v>108</v>
      </c>
      <c r="D171" s="6"/>
      <c r="E171" s="6"/>
      <c r="F171" s="7"/>
      <c r="G171" s="7"/>
      <c r="H171" s="6"/>
      <c r="I171" s="6"/>
      <c r="J171" s="7"/>
      <c r="K171" s="7"/>
      <c r="L171" s="6"/>
      <c r="M171" s="8"/>
      <c r="N171" s="7"/>
      <c r="O171" s="7"/>
      <c r="P171" s="6"/>
      <c r="Q171" s="8"/>
      <c r="R171" s="7"/>
      <c r="S171" s="7"/>
      <c r="T171" s="6"/>
      <c r="U171" s="6"/>
      <c r="V171" s="7"/>
      <c r="W171" s="7"/>
      <c r="X171" s="6"/>
      <c r="Y171" s="6"/>
      <c r="Z171" s="7"/>
      <c r="AA171" s="7"/>
      <c r="AB171" s="6"/>
      <c r="AC171" s="6"/>
      <c r="AD171" s="7"/>
      <c r="AE171" s="8"/>
      <c r="AF171" s="10">
        <v>14</v>
      </c>
      <c r="AG171" s="10">
        <v>10</v>
      </c>
      <c r="AH171" s="10">
        <f>COUNT(D171:AE171)</f>
        <v>0</v>
      </c>
      <c r="AI171" s="22">
        <f>IF(C171="Yes",(AF171-AH171+(CZ171-50)/AG171)/AF171,0)</f>
        <v>0.35714285714285715</v>
      </c>
      <c r="AJ171" s="11">
        <f>SUM(D171:AE171)</f>
        <v>0</v>
      </c>
      <c r="AK171" s="10">
        <f>MAX(AJ171-AL171-AM171,0)*-1</f>
        <v>0</v>
      </c>
      <c r="AL171" s="10">
        <v>10</v>
      </c>
      <c r="AM171" s="10">
        <v>3</v>
      </c>
      <c r="AN171" s="7">
        <f>AJ171+AK171+AO171</f>
        <v>0</v>
      </c>
      <c r="AO171" s="6"/>
      <c r="AP171" s="3">
        <v>0.5</v>
      </c>
      <c r="AQ171" s="15">
        <f>MIN(AN171,AL171)*AP171</f>
        <v>0</v>
      </c>
      <c r="AR171" s="6">
        <v>0</v>
      </c>
      <c r="AS171" s="6">
        <v>0</v>
      </c>
      <c r="AT171" s="6">
        <v>-5</v>
      </c>
      <c r="AU171" s="6">
        <v>0</v>
      </c>
      <c r="AV171" s="7"/>
      <c r="AW171" s="7">
        <v>0</v>
      </c>
      <c r="AX171" s="7"/>
      <c r="AY171" s="7">
        <v>-5</v>
      </c>
      <c r="AZ171" s="6"/>
      <c r="BA171" s="6">
        <v>0</v>
      </c>
      <c r="BB171" s="6"/>
      <c r="BC171" s="6">
        <v>0</v>
      </c>
      <c r="BD171" s="7"/>
      <c r="BE171" s="7">
        <f>IF(DO171&gt;=70, 5, 0)</f>
        <v>0</v>
      </c>
      <c r="BF171" s="7"/>
      <c r="BG171" s="7"/>
      <c r="BH171" s="7">
        <v>-5</v>
      </c>
      <c r="BI171" s="6"/>
      <c r="BJ171" s="6">
        <f>IF(EB171&gt;=70, 6, 0)</f>
        <v>0</v>
      </c>
      <c r="BK171" s="6">
        <v>-5</v>
      </c>
      <c r="BL171" s="7">
        <v>-5</v>
      </c>
      <c r="BM171" s="7">
        <v>-5</v>
      </c>
      <c r="BN171" s="7">
        <v>-5</v>
      </c>
      <c r="BO171" s="6"/>
      <c r="BP171" s="6">
        <f>IF(EE171&gt;=70, 6, 0)</f>
        <v>0</v>
      </c>
      <c r="BQ171" s="6">
        <v>-5</v>
      </c>
      <c r="BR171" s="7"/>
      <c r="BS171" s="7">
        <v>-5</v>
      </c>
      <c r="BT171" s="7">
        <v>-5</v>
      </c>
      <c r="BU171" s="6"/>
      <c r="BV171" s="6">
        <v>-5</v>
      </c>
      <c r="BW171" s="6">
        <f>IF(DR171&gt;=70, 5, 0)</f>
        <v>0</v>
      </c>
      <c r="BX171" s="6">
        <v>-5</v>
      </c>
      <c r="BY171" s="6"/>
      <c r="BZ171" s="6">
        <v>-5</v>
      </c>
      <c r="CA171" s="7">
        <v>-5</v>
      </c>
      <c r="CB171" s="7">
        <v>-5</v>
      </c>
      <c r="CC171" s="7">
        <v>-5</v>
      </c>
      <c r="CD171" s="6">
        <v>0</v>
      </c>
      <c r="CE171" s="6">
        <f>IF(DU171&gt;=70, 5, 0)</f>
        <v>0</v>
      </c>
      <c r="CF171" s="6">
        <v>0</v>
      </c>
      <c r="CG171" s="6">
        <v>-5</v>
      </c>
      <c r="CH171" s="6"/>
      <c r="CI171" s="6">
        <v>-5</v>
      </c>
      <c r="CJ171" s="7"/>
      <c r="CK171" s="7"/>
      <c r="CL171" s="7"/>
      <c r="CM171" s="6"/>
      <c r="CN171" s="6">
        <f>IF(DX171&gt;=70, 5, 0)</f>
        <v>0</v>
      </c>
      <c r="CO171" s="6"/>
      <c r="CP171" s="6"/>
      <c r="CQ171" s="6"/>
      <c r="CR171" s="7"/>
      <c r="CS171" s="7">
        <f>IF(EH171&gt;=70, 6, 0)</f>
        <v>0</v>
      </c>
      <c r="CT171" s="7"/>
      <c r="CU171" s="6"/>
      <c r="CV171" s="7"/>
      <c r="CW171" s="6"/>
      <c r="CX171" s="10">
        <f>SUM(AR171:CW171)</f>
        <v>-90</v>
      </c>
      <c r="CY171" s="10">
        <v>50</v>
      </c>
      <c r="CZ171" s="17">
        <f>CX171+CY171</f>
        <v>-40</v>
      </c>
      <c r="DA171" s="1">
        <v>0</v>
      </c>
      <c r="DB171" s="18">
        <v>0</v>
      </c>
      <c r="DC171" s="18">
        <v>0</v>
      </c>
      <c r="DD171" s="30">
        <f>AVERAGE(DB171:DC171)</f>
        <v>0</v>
      </c>
      <c r="DE171" s="1">
        <v>0</v>
      </c>
      <c r="DF171" s="30">
        <v>85</v>
      </c>
      <c r="DG171" s="1">
        <v>0</v>
      </c>
      <c r="DH171" s="30">
        <v>0</v>
      </c>
      <c r="DI171" s="18">
        <v>0</v>
      </c>
      <c r="DJ171" s="18">
        <v>0</v>
      </c>
      <c r="DK171" s="1"/>
      <c r="DL171" s="15">
        <f>AVERAGE(DA171,DD171:DH171,DK171)</f>
        <v>14.166666666666666</v>
      </c>
      <c r="DM171" s="1">
        <v>0</v>
      </c>
      <c r="DN171" s="1">
        <v>0</v>
      </c>
      <c r="DO171" s="1">
        <f>MAX(DM171:DN171)</f>
        <v>0</v>
      </c>
      <c r="DP171" s="30">
        <v>0</v>
      </c>
      <c r="DQ171" s="30">
        <v>0</v>
      </c>
      <c r="DR171" s="30">
        <f>MAX(DP171:DQ171)</f>
        <v>0</v>
      </c>
      <c r="DS171" s="1">
        <v>0</v>
      </c>
      <c r="DT171" s="1">
        <v>0</v>
      </c>
      <c r="DU171" s="1">
        <f>MAX(DS171:DT171)</f>
        <v>0</v>
      </c>
      <c r="DV171" s="30">
        <v>0</v>
      </c>
      <c r="DW171" s="30">
        <v>0</v>
      </c>
      <c r="DX171" s="30"/>
      <c r="DY171" s="15">
        <f>AVERAGE(DO171,DR171,DU171,DX171)</f>
        <v>0</v>
      </c>
      <c r="DZ171" s="1">
        <v>0</v>
      </c>
      <c r="EA171" s="1">
        <v>0</v>
      </c>
      <c r="EB171" s="1">
        <f>MIN(MAX(DZ171:EA171)+0.2*EH171, 100)</f>
        <v>0</v>
      </c>
      <c r="EC171" s="30">
        <v>50</v>
      </c>
      <c r="ED171" s="30">
        <v>0</v>
      </c>
      <c r="EE171" s="30">
        <f>MIN(MAX(EC171:ED171)+0.15*EH171, 100)</f>
        <v>50</v>
      </c>
      <c r="EF171" s="1">
        <v>0</v>
      </c>
      <c r="EG171" s="1">
        <v>0</v>
      </c>
      <c r="EH171" s="1">
        <f>MAX(EF171:EG171)</f>
        <v>0</v>
      </c>
      <c r="EI171" s="15">
        <f>AVERAGE(EB171,EE171,EH171)</f>
        <v>16.666666666666668</v>
      </c>
      <c r="EJ171" s="3">
        <v>0.25</v>
      </c>
      <c r="EK171" s="3">
        <v>0.2</v>
      </c>
      <c r="EL171" s="3">
        <v>0.25</v>
      </c>
      <c r="EM171" s="3">
        <v>0.3</v>
      </c>
      <c r="EN171" s="25">
        <f>MIN(IF(C171="Yes",AQ171+CZ171,0),100)</f>
        <v>-40</v>
      </c>
      <c r="EO171" s="25">
        <f>IF(ES171&lt;0,EN171+ES171*-4,EN171)</f>
        <v>-31.333333333333336</v>
      </c>
      <c r="EP171" s="25">
        <f>MIN(IF(C171="Yes",AQ171+DL171,0), 100)</f>
        <v>14.166666666666666</v>
      </c>
      <c r="EQ171" s="25">
        <f>MIN(IF(C171="Yes",AQ171+DY171,0),100)</f>
        <v>0</v>
      </c>
      <c r="ER171" s="25">
        <f>MIN(IF(C171="Yes",AQ171+EI171,0), 100)</f>
        <v>16.666666666666668</v>
      </c>
      <c r="ES171" s="26">
        <f>EJ171*EN171+EK171*EP171+EL171*EQ171+EM171*ER171</f>
        <v>-2.1666666666666661</v>
      </c>
      <c r="ET171" s="26">
        <f>EJ171*EO171+EK171*EP171+EL171*EQ171+EM171*ER171</f>
        <v>0</v>
      </c>
    </row>
    <row r="172" spans="1:150" customFormat="1" x14ac:dyDescent="0.3">
      <c r="A172">
        <v>1402019004</v>
      </c>
      <c r="B172" t="s">
        <v>106</v>
      </c>
      <c r="C172" s="2" t="s">
        <v>108</v>
      </c>
      <c r="D172" s="6"/>
      <c r="E172" s="6"/>
      <c r="F172" s="7"/>
      <c r="G172" s="7"/>
      <c r="H172" s="6"/>
      <c r="I172" s="6"/>
      <c r="J172" s="7"/>
      <c r="K172" s="7"/>
      <c r="L172" s="6"/>
      <c r="M172" s="8"/>
      <c r="N172" s="7"/>
      <c r="O172" s="7"/>
      <c r="P172" s="6"/>
      <c r="Q172" s="8"/>
      <c r="R172" s="7"/>
      <c r="S172" s="7"/>
      <c r="T172" s="6"/>
      <c r="U172" s="6"/>
      <c r="V172" s="7"/>
      <c r="W172" s="7"/>
      <c r="X172" s="6"/>
      <c r="Y172" s="6"/>
      <c r="Z172" s="7"/>
      <c r="AA172" s="7"/>
      <c r="AB172" s="6"/>
      <c r="AC172" s="6"/>
      <c r="AD172" s="7"/>
      <c r="AE172" s="8"/>
      <c r="AF172" s="10">
        <v>14</v>
      </c>
      <c r="AG172" s="10">
        <v>10</v>
      </c>
      <c r="AH172" s="10">
        <f>COUNT(D172:AE172)</f>
        <v>0</v>
      </c>
      <c r="AI172" s="22">
        <f>IF(C172="Yes",(AF172-AH172+(CZ172-50)/AG172)/AF172,0)</f>
        <v>0.32142857142857145</v>
      </c>
      <c r="AJ172" s="11">
        <f>SUM(D172:AE172)</f>
        <v>0</v>
      </c>
      <c r="AK172" s="10">
        <f>MAX(AJ172-AL172-AM172,0)*-1</f>
        <v>0</v>
      </c>
      <c r="AL172" s="10">
        <v>10</v>
      </c>
      <c r="AM172" s="10">
        <v>3</v>
      </c>
      <c r="AN172" s="7">
        <f>AJ172+AK172+AO172</f>
        <v>0</v>
      </c>
      <c r="AO172" s="6"/>
      <c r="AP172" s="3">
        <v>0.5</v>
      </c>
      <c r="AQ172" s="15">
        <f>MIN(AN172,AL172)*AP172</f>
        <v>0</v>
      </c>
      <c r="AR172" s="6">
        <v>0</v>
      </c>
      <c r="AS172" s="6">
        <v>0</v>
      </c>
      <c r="AT172" s="6">
        <v>-5</v>
      </c>
      <c r="AU172" s="6">
        <v>0</v>
      </c>
      <c r="AV172" s="7"/>
      <c r="AW172" s="7">
        <v>-5</v>
      </c>
      <c r="AX172" s="7"/>
      <c r="AY172" s="7">
        <v>-5</v>
      </c>
      <c r="AZ172" s="6"/>
      <c r="BA172" s="6">
        <v>-5</v>
      </c>
      <c r="BB172" s="6"/>
      <c r="BC172" s="6">
        <v>-5</v>
      </c>
      <c r="BD172" s="7"/>
      <c r="BE172" s="7">
        <f>IF(DO172&gt;=70, 5, 0)</f>
        <v>0</v>
      </c>
      <c r="BF172" s="7"/>
      <c r="BG172" s="7"/>
      <c r="BH172" s="7">
        <v>-5</v>
      </c>
      <c r="BI172" s="6"/>
      <c r="BJ172" s="6">
        <f>IF(EB172&gt;=70, 6, 0)</f>
        <v>0</v>
      </c>
      <c r="BK172" s="6">
        <v>-5</v>
      </c>
      <c r="BL172" s="7">
        <v>0</v>
      </c>
      <c r="BM172" s="7">
        <v>-5</v>
      </c>
      <c r="BN172" s="7">
        <v>-5</v>
      </c>
      <c r="BO172" s="6"/>
      <c r="BP172" s="6">
        <f>IF(EE172&gt;=70, 6, 0)</f>
        <v>0</v>
      </c>
      <c r="BQ172" s="6">
        <v>-5</v>
      </c>
      <c r="BR172" s="7"/>
      <c r="BS172" s="7">
        <v>-5</v>
      </c>
      <c r="BT172" s="7">
        <v>-5</v>
      </c>
      <c r="BU172" s="6"/>
      <c r="BV172" s="6">
        <v>0</v>
      </c>
      <c r="BW172" s="6">
        <f>IF(DR172&gt;=70, 5, 0)</f>
        <v>0</v>
      </c>
      <c r="BX172" s="6">
        <v>0</v>
      </c>
      <c r="BY172" s="6"/>
      <c r="BZ172" s="6">
        <v>-5</v>
      </c>
      <c r="CA172" s="7">
        <v>-5</v>
      </c>
      <c r="CB172" s="7">
        <v>-5</v>
      </c>
      <c r="CC172" s="7">
        <v>-5</v>
      </c>
      <c r="CD172" s="6">
        <v>-5</v>
      </c>
      <c r="CE172" s="6">
        <f>IF(DU172&gt;=70, 5, 0)</f>
        <v>0</v>
      </c>
      <c r="CF172" s="6">
        <v>0</v>
      </c>
      <c r="CG172" s="6">
        <v>-5</v>
      </c>
      <c r="CH172" s="6"/>
      <c r="CI172" s="6">
        <v>-5</v>
      </c>
      <c r="CJ172" s="7"/>
      <c r="CK172" s="7"/>
      <c r="CL172" s="7"/>
      <c r="CM172" s="6"/>
      <c r="CN172" s="6">
        <f>IF(DX172&gt;=70, 5, 0)</f>
        <v>0</v>
      </c>
      <c r="CO172" s="6"/>
      <c r="CP172" s="6"/>
      <c r="CQ172" s="6"/>
      <c r="CR172" s="7"/>
      <c r="CS172" s="7">
        <f>IF(EH172&gt;=70, 6, 0)</f>
        <v>0</v>
      </c>
      <c r="CT172" s="7"/>
      <c r="CU172" s="6"/>
      <c r="CV172" s="7"/>
      <c r="CW172" s="6"/>
      <c r="CX172" s="10">
        <f>SUM(AR172:CW172)</f>
        <v>-95</v>
      </c>
      <c r="CY172" s="10">
        <v>50</v>
      </c>
      <c r="CZ172" s="17">
        <f>CX172+CY172</f>
        <v>-45</v>
      </c>
      <c r="DA172" s="1">
        <v>0</v>
      </c>
      <c r="DB172" s="18">
        <v>0</v>
      </c>
      <c r="DC172" s="18">
        <v>0</v>
      </c>
      <c r="DD172" s="30">
        <f>AVERAGE(DB172:DC172)</f>
        <v>0</v>
      </c>
      <c r="DE172" s="1">
        <v>0</v>
      </c>
      <c r="DF172" s="30">
        <v>0</v>
      </c>
      <c r="DG172" s="1">
        <v>0</v>
      </c>
      <c r="DH172" s="30">
        <v>0</v>
      </c>
      <c r="DI172" s="18">
        <v>0</v>
      </c>
      <c r="DJ172" s="18">
        <v>0</v>
      </c>
      <c r="DK172" s="1"/>
      <c r="DL172" s="15">
        <f>AVERAGE(DA172,DD172:DH172,DK172)</f>
        <v>0</v>
      </c>
      <c r="DM172" s="1">
        <v>0</v>
      </c>
      <c r="DN172" s="1">
        <v>0</v>
      </c>
      <c r="DO172" s="1">
        <f>MAX(DM172:DN172)</f>
        <v>0</v>
      </c>
      <c r="DP172" s="30">
        <v>0</v>
      </c>
      <c r="DQ172" s="30">
        <v>0</v>
      </c>
      <c r="DR172" s="30">
        <f>MAX(DP172:DQ172)</f>
        <v>0</v>
      </c>
      <c r="DS172" s="1">
        <v>0</v>
      </c>
      <c r="DT172" s="1">
        <v>0</v>
      </c>
      <c r="DU172" s="1">
        <f>MAX(DS172:DT172)</f>
        <v>0</v>
      </c>
      <c r="DV172" s="30">
        <v>0</v>
      </c>
      <c r="DW172" s="30">
        <v>0</v>
      </c>
      <c r="DX172" s="30"/>
      <c r="DY172" s="15">
        <f>AVERAGE(DO172,DR172,DU172,DX172)</f>
        <v>0</v>
      </c>
      <c r="DZ172" s="1">
        <v>0</v>
      </c>
      <c r="EA172" s="1">
        <v>0</v>
      </c>
      <c r="EB172" s="1">
        <f>MIN(MAX(DZ172:EA172)+0.2*EH172, 100)</f>
        <v>0</v>
      </c>
      <c r="EC172" s="30">
        <v>0</v>
      </c>
      <c r="ED172" s="30">
        <v>0</v>
      </c>
      <c r="EE172" s="30">
        <f>MIN(MAX(EC172:ED172)+0.15*EH172, 100)</f>
        <v>0</v>
      </c>
      <c r="EF172" s="1">
        <v>0</v>
      </c>
      <c r="EG172" s="1">
        <v>0</v>
      </c>
      <c r="EH172" s="1">
        <f>MAX(EF172:EG172)</f>
        <v>0</v>
      </c>
      <c r="EI172" s="15">
        <f>AVERAGE(EB172,EE172,EH172)</f>
        <v>0</v>
      </c>
      <c r="EJ172" s="3">
        <v>0.25</v>
      </c>
      <c r="EK172" s="3">
        <v>0.2</v>
      </c>
      <c r="EL172" s="3">
        <v>0.25</v>
      </c>
      <c r="EM172" s="3">
        <v>0.3</v>
      </c>
      <c r="EN172" s="25">
        <f>MIN(IF(C172="Yes",AQ172+CZ172,0),100)</f>
        <v>-45</v>
      </c>
      <c r="EO172" s="25">
        <f>IF(ES172&lt;0,EN172+ES172*-4,EN172)</f>
        <v>0</v>
      </c>
      <c r="EP172" s="25">
        <f>MIN(IF(C172="Yes",AQ172+DL172,0), 100)</f>
        <v>0</v>
      </c>
      <c r="EQ172" s="25">
        <f>MIN(IF(C172="Yes",AQ172+DY172,0),100)</f>
        <v>0</v>
      </c>
      <c r="ER172" s="25">
        <f>MIN(IF(C172="Yes",AQ172+EI172,0), 100)</f>
        <v>0</v>
      </c>
      <c r="ES172" s="26">
        <f>EJ172*EN172+EK172*EP172+EL172*EQ172+EM172*ER172</f>
        <v>-11.25</v>
      </c>
      <c r="ET172" s="26">
        <f>EJ172*EO172+EK172*EP172+EL172*EQ172+EM172*ER172</f>
        <v>0</v>
      </c>
    </row>
    <row r="173" spans="1:150" customFormat="1" x14ac:dyDescent="0.3">
      <c r="A173">
        <v>1402019010</v>
      </c>
      <c r="B173" t="s">
        <v>106</v>
      </c>
      <c r="C173" s="2" t="s">
        <v>108</v>
      </c>
      <c r="D173" s="6"/>
      <c r="E173" s="6"/>
      <c r="F173" s="7"/>
      <c r="G173" s="7"/>
      <c r="H173" s="6">
        <v>0</v>
      </c>
      <c r="I173" s="6"/>
      <c r="J173" s="7"/>
      <c r="K173" s="7"/>
      <c r="L173" s="6"/>
      <c r="M173" s="8"/>
      <c r="N173" s="7"/>
      <c r="O173" s="7"/>
      <c r="P173" s="6"/>
      <c r="Q173" s="8"/>
      <c r="R173" s="7"/>
      <c r="S173" s="7"/>
      <c r="T173" s="6"/>
      <c r="U173" s="6"/>
      <c r="V173" s="7"/>
      <c r="W173" s="7"/>
      <c r="X173" s="6"/>
      <c r="Y173" s="6"/>
      <c r="Z173" s="7"/>
      <c r="AA173" s="7"/>
      <c r="AB173" s="6"/>
      <c r="AC173" s="6"/>
      <c r="AD173" s="7"/>
      <c r="AE173" s="8"/>
      <c r="AF173" s="10">
        <v>14</v>
      </c>
      <c r="AG173" s="10">
        <v>10</v>
      </c>
      <c r="AH173" s="10">
        <f>COUNT(D173:AE173)</f>
        <v>1</v>
      </c>
      <c r="AI173" s="22">
        <f>IF(C173="Yes",(AF173-AH173+(CZ173-50)/AG173)/AF173,0)</f>
        <v>0.29285714285714282</v>
      </c>
      <c r="AJ173" s="11">
        <f>SUM(D173:AE173)</f>
        <v>0</v>
      </c>
      <c r="AK173" s="10">
        <f>MAX(AJ173-AL173-AM173,0)*-1</f>
        <v>0</v>
      </c>
      <c r="AL173" s="10">
        <v>10</v>
      </c>
      <c r="AM173" s="10">
        <v>3</v>
      </c>
      <c r="AN173" s="7">
        <f>AJ173+AK173+AO173</f>
        <v>0</v>
      </c>
      <c r="AO173" s="6"/>
      <c r="AP173" s="3">
        <v>0.5</v>
      </c>
      <c r="AQ173" s="15">
        <f>MIN(AN173,AL173)*AP173</f>
        <v>0</v>
      </c>
      <c r="AR173" s="6">
        <v>0</v>
      </c>
      <c r="AS173" s="6">
        <v>0</v>
      </c>
      <c r="AT173" s="6">
        <v>1</v>
      </c>
      <c r="AU173" s="6">
        <v>0</v>
      </c>
      <c r="AV173" s="7"/>
      <c r="AW173" s="7">
        <v>0</v>
      </c>
      <c r="AX173" s="7"/>
      <c r="AY173" s="7">
        <v>0</v>
      </c>
      <c r="AZ173" s="6"/>
      <c r="BA173" s="6">
        <v>-5</v>
      </c>
      <c r="BB173" s="6"/>
      <c r="BC173" s="6">
        <v>-5</v>
      </c>
      <c r="BD173" s="7"/>
      <c r="BE173" s="7">
        <f>IF(DO173&gt;=70, 5, 0)</f>
        <v>0</v>
      </c>
      <c r="BF173" s="7"/>
      <c r="BG173" s="7"/>
      <c r="BH173" s="7">
        <v>-5</v>
      </c>
      <c r="BI173" s="6"/>
      <c r="BJ173" s="6">
        <f>IF(EB173&gt;=70, 6, 0)</f>
        <v>0</v>
      </c>
      <c r="BK173" s="6">
        <v>-5</v>
      </c>
      <c r="BL173" s="7">
        <v>0</v>
      </c>
      <c r="BM173" s="7">
        <v>-5</v>
      </c>
      <c r="BN173" s="7">
        <v>-5</v>
      </c>
      <c r="BO173" s="6"/>
      <c r="BP173" s="6">
        <f>IF(EE173&gt;=70, 6, 0)</f>
        <v>0</v>
      </c>
      <c r="BQ173" s="6">
        <v>-5</v>
      </c>
      <c r="BR173" s="7"/>
      <c r="BS173" s="7">
        <v>-5</v>
      </c>
      <c r="BT173" s="7">
        <v>-5</v>
      </c>
      <c r="BU173" s="6"/>
      <c r="BV173" s="6">
        <v>-5</v>
      </c>
      <c r="BW173" s="6">
        <f>IF(DR173&gt;=70, 5, 0)</f>
        <v>0</v>
      </c>
      <c r="BX173" s="6">
        <v>-5</v>
      </c>
      <c r="BY173" s="6"/>
      <c r="BZ173" s="6">
        <v>-5</v>
      </c>
      <c r="CA173" s="7">
        <v>-5</v>
      </c>
      <c r="CB173" s="7">
        <v>-5</v>
      </c>
      <c r="CC173" s="7">
        <v>-5</v>
      </c>
      <c r="CD173" s="6">
        <v>-5</v>
      </c>
      <c r="CE173" s="6">
        <f>IF(DU173&gt;=70, 5, 0)</f>
        <v>0</v>
      </c>
      <c r="CF173" s="6">
        <v>0</v>
      </c>
      <c r="CG173" s="6">
        <v>-5</v>
      </c>
      <c r="CH173" s="6"/>
      <c r="CI173" s="6">
        <v>-5</v>
      </c>
      <c r="CJ173" s="7"/>
      <c r="CK173" s="7"/>
      <c r="CL173" s="7"/>
      <c r="CM173" s="6"/>
      <c r="CN173" s="6">
        <f>IF(DX173&gt;=70, 5, 0)</f>
        <v>0</v>
      </c>
      <c r="CO173" s="6"/>
      <c r="CP173" s="6"/>
      <c r="CQ173" s="6"/>
      <c r="CR173" s="7"/>
      <c r="CS173" s="7">
        <f>IF(EH173&gt;=70, 6, 0)</f>
        <v>0</v>
      </c>
      <c r="CT173" s="7"/>
      <c r="CU173" s="6"/>
      <c r="CV173" s="7"/>
      <c r="CW173" s="6"/>
      <c r="CX173" s="10">
        <f>SUM(AR173:CW173)</f>
        <v>-89</v>
      </c>
      <c r="CY173" s="10">
        <v>50</v>
      </c>
      <c r="CZ173" s="17">
        <f>CX173+CY173</f>
        <v>-39</v>
      </c>
      <c r="DA173" s="1">
        <v>31.43</v>
      </c>
      <c r="DB173" s="18">
        <v>0</v>
      </c>
      <c r="DC173" s="18">
        <v>0</v>
      </c>
      <c r="DD173" s="30">
        <f>AVERAGE(DB173:DC173)</f>
        <v>0</v>
      </c>
      <c r="DE173" s="1">
        <v>0</v>
      </c>
      <c r="DF173" s="30">
        <v>0</v>
      </c>
      <c r="DG173" s="1">
        <v>0</v>
      </c>
      <c r="DH173" s="30">
        <v>0</v>
      </c>
      <c r="DI173" s="18">
        <v>0</v>
      </c>
      <c r="DJ173" s="18">
        <v>0</v>
      </c>
      <c r="DK173" s="1"/>
      <c r="DL173" s="15">
        <f>AVERAGE(DA173,DD173:DH173,DK173)</f>
        <v>5.2383333333333333</v>
      </c>
      <c r="DM173" s="1">
        <v>33.33</v>
      </c>
      <c r="DN173" s="1">
        <v>0</v>
      </c>
      <c r="DO173" s="1">
        <f>MAX(DM173:DN173)</f>
        <v>33.33</v>
      </c>
      <c r="DP173" s="30">
        <v>0</v>
      </c>
      <c r="DQ173" s="30">
        <v>0</v>
      </c>
      <c r="DR173" s="30">
        <f>MAX(DP173:DQ173)</f>
        <v>0</v>
      </c>
      <c r="DS173" s="1">
        <v>0</v>
      </c>
      <c r="DT173" s="1">
        <v>0</v>
      </c>
      <c r="DU173" s="1">
        <f>MAX(DS173:DT173)</f>
        <v>0</v>
      </c>
      <c r="DV173" s="30">
        <v>0</v>
      </c>
      <c r="DW173" s="30">
        <v>0</v>
      </c>
      <c r="DX173" s="30"/>
      <c r="DY173" s="15">
        <f>AVERAGE(DO173,DR173,DU173,DX173)</f>
        <v>11.11</v>
      </c>
      <c r="DZ173" s="1">
        <v>0</v>
      </c>
      <c r="EA173" s="1">
        <v>0</v>
      </c>
      <c r="EB173" s="1">
        <f>MIN(MAX(DZ173:EA173)+0.2*EH173, 100)</f>
        <v>0</v>
      </c>
      <c r="EC173" s="30">
        <v>8.33</v>
      </c>
      <c r="ED173" s="30">
        <v>0</v>
      </c>
      <c r="EE173" s="30">
        <f>MIN(MAX(EC173:ED173)+0.15*EH173, 100)</f>
        <v>8.33</v>
      </c>
      <c r="EF173" s="1">
        <v>0</v>
      </c>
      <c r="EG173" s="1">
        <v>0</v>
      </c>
      <c r="EH173" s="1">
        <f>MAX(EF173:EG173)</f>
        <v>0</v>
      </c>
      <c r="EI173" s="15">
        <f>AVERAGE(EB173,EE173,EH173)</f>
        <v>2.7766666666666668</v>
      </c>
      <c r="EJ173" s="3">
        <v>0.25</v>
      </c>
      <c r="EK173" s="3">
        <v>0.2</v>
      </c>
      <c r="EL173" s="3">
        <v>0.25</v>
      </c>
      <c r="EM173" s="3">
        <v>0.3</v>
      </c>
      <c r="EN173" s="25">
        <f>MIN(IF(C173="Yes",AQ173+CZ173,0),100)</f>
        <v>-39</v>
      </c>
      <c r="EO173" s="25">
        <f>IF(ES173&lt;0,EN173+ES173*-4,EN173)</f>
        <v>-18.632666666666665</v>
      </c>
      <c r="EP173" s="25">
        <f>MIN(IF(C173="Yes",AQ173+DL173,0), 100)</f>
        <v>5.2383333333333333</v>
      </c>
      <c r="EQ173" s="25">
        <f>MIN(IF(C173="Yes",AQ173+DY173,0),100)</f>
        <v>11.11</v>
      </c>
      <c r="ER173" s="25">
        <f>MIN(IF(C173="Yes",AQ173+EI173,0), 100)</f>
        <v>2.7766666666666668</v>
      </c>
      <c r="ES173" s="26">
        <f>EJ173*EN173+EK173*EP173+EL173*EQ173+EM173*ER173</f>
        <v>-5.0918333333333337</v>
      </c>
      <c r="ET173" s="26">
        <f>EJ173*EO173+EK173*EP173+EL173*EQ173+EM173*ER173</f>
        <v>0</v>
      </c>
    </row>
    <row r="174" spans="1:150" customFormat="1" x14ac:dyDescent="0.3">
      <c r="A174">
        <v>1402019017</v>
      </c>
      <c r="B174" t="s">
        <v>106</v>
      </c>
      <c r="C174" s="2" t="s">
        <v>109</v>
      </c>
      <c r="D174" s="6"/>
      <c r="E174" s="6"/>
      <c r="F174" s="7"/>
      <c r="G174" s="7"/>
      <c r="H174" s="6"/>
      <c r="I174" s="6"/>
      <c r="J174" s="7"/>
      <c r="K174" s="7"/>
      <c r="L174" s="6"/>
      <c r="M174" s="8"/>
      <c r="N174" s="7"/>
      <c r="O174" s="7"/>
      <c r="P174" s="6"/>
      <c r="Q174" s="8"/>
      <c r="R174" s="7"/>
      <c r="S174" s="7"/>
      <c r="T174" s="6"/>
      <c r="U174" s="6"/>
      <c r="V174" s="7"/>
      <c r="W174" s="7"/>
      <c r="X174" s="6"/>
      <c r="Y174" s="6"/>
      <c r="Z174" s="7"/>
      <c r="AA174" s="7"/>
      <c r="AB174" s="6"/>
      <c r="AC174" s="6"/>
      <c r="AD174" s="7"/>
      <c r="AE174" s="8"/>
      <c r="AF174" s="10">
        <v>14</v>
      </c>
      <c r="AG174" s="10">
        <v>10</v>
      </c>
      <c r="AH174" s="10">
        <f>COUNT(D174:AE174)</f>
        <v>0</v>
      </c>
      <c r="AI174" s="22">
        <f>IF(C174="Yes",(AF174-AH174+(CZ174-50)/AG174)/AF174,0)</f>
        <v>0</v>
      </c>
      <c r="AJ174" s="11">
        <f>SUM(D174:AE174)</f>
        <v>0</v>
      </c>
      <c r="AK174" s="10">
        <f>MAX(AJ174-AL174-AM174,0)*-1</f>
        <v>0</v>
      </c>
      <c r="AL174" s="10">
        <v>10</v>
      </c>
      <c r="AM174" s="10">
        <v>3</v>
      </c>
      <c r="AN174" s="7">
        <f>AJ174+AK174+AO174</f>
        <v>0</v>
      </c>
      <c r="AO174" s="6"/>
      <c r="AP174" s="3">
        <v>0.5</v>
      </c>
      <c r="AQ174" s="15">
        <f>MIN(AN174,AL174)*AP174</f>
        <v>0</v>
      </c>
      <c r="AR174" s="6">
        <v>0</v>
      </c>
      <c r="AS174" s="6">
        <v>0</v>
      </c>
      <c r="AT174" s="6">
        <v>-5</v>
      </c>
      <c r="AU174" s="6">
        <v>0</v>
      </c>
      <c r="AV174" s="7">
        <v>-5</v>
      </c>
      <c r="AW174" s="7">
        <v>-5</v>
      </c>
      <c r="AX174" s="7"/>
      <c r="AY174" s="7">
        <v>-5</v>
      </c>
      <c r="AZ174" s="6"/>
      <c r="BA174" s="6">
        <v>-5</v>
      </c>
      <c r="BB174" s="6"/>
      <c r="BC174" s="6">
        <v>-5</v>
      </c>
      <c r="BD174" s="7"/>
      <c r="BE174" s="7">
        <f>IF(DO174&gt;=70, 5, 0)</f>
        <v>0</v>
      </c>
      <c r="BF174" s="7"/>
      <c r="BG174" s="7"/>
      <c r="BH174" s="7">
        <v>-5</v>
      </c>
      <c r="BI174" s="6"/>
      <c r="BJ174" s="6">
        <f>IF(EB174&gt;=70, 6, 0)</f>
        <v>0</v>
      </c>
      <c r="BK174" s="6">
        <v>-5</v>
      </c>
      <c r="BL174" s="7">
        <v>-5</v>
      </c>
      <c r="BM174" s="7">
        <v>-5</v>
      </c>
      <c r="BN174" s="7">
        <v>-5</v>
      </c>
      <c r="BO174" s="6">
        <v>2</v>
      </c>
      <c r="BP174" s="6">
        <f>IF(EE174&gt;=70, 6, 0)</f>
        <v>0</v>
      </c>
      <c r="BQ174" s="6">
        <v>-5</v>
      </c>
      <c r="BR174" s="7"/>
      <c r="BS174" s="7">
        <v>-5</v>
      </c>
      <c r="BT174" s="7">
        <v>-5</v>
      </c>
      <c r="BU174" s="6"/>
      <c r="BV174" s="6">
        <v>-5</v>
      </c>
      <c r="BW174" s="6">
        <f>IF(DR174&gt;=70, 5, 0)</f>
        <v>0</v>
      </c>
      <c r="BX174" s="6">
        <v>-5</v>
      </c>
      <c r="BY174" s="6"/>
      <c r="BZ174" s="6">
        <v>-5</v>
      </c>
      <c r="CA174" s="7">
        <v>-5</v>
      </c>
      <c r="CB174" s="7">
        <v>-5</v>
      </c>
      <c r="CC174" s="7">
        <v>-5</v>
      </c>
      <c r="CD174" s="6">
        <v>-5</v>
      </c>
      <c r="CE174" s="6">
        <f>IF(DU174&gt;=70, 5, 0)</f>
        <v>0</v>
      </c>
      <c r="CF174" s="6">
        <v>0</v>
      </c>
      <c r="CG174" s="6">
        <v>-5</v>
      </c>
      <c r="CH174" s="6"/>
      <c r="CI174" s="6">
        <v>-5</v>
      </c>
      <c r="CJ174" s="7"/>
      <c r="CK174" s="7"/>
      <c r="CL174" s="7"/>
      <c r="CM174" s="6"/>
      <c r="CN174" s="6">
        <f>IF(DX174&gt;=70, 5, 0)</f>
        <v>0</v>
      </c>
      <c r="CO174" s="6"/>
      <c r="CP174" s="6"/>
      <c r="CQ174" s="6"/>
      <c r="CR174" s="7"/>
      <c r="CS174" s="7">
        <f>IF(EH174&gt;=70, 6, 0)</f>
        <v>0</v>
      </c>
      <c r="CT174" s="7"/>
      <c r="CU174" s="6"/>
      <c r="CV174" s="7"/>
      <c r="CW174" s="6"/>
      <c r="CX174" s="10">
        <f>SUM(AR174:CW174)</f>
        <v>-113</v>
      </c>
      <c r="CY174" s="10">
        <v>50</v>
      </c>
      <c r="CZ174" s="17">
        <f>CX174+CY174</f>
        <v>-63</v>
      </c>
      <c r="DA174" s="1">
        <v>0</v>
      </c>
      <c r="DB174" s="18">
        <v>0</v>
      </c>
      <c r="DC174" s="18">
        <v>0</v>
      </c>
      <c r="DD174" s="30">
        <f>AVERAGE(DB174:DC174)</f>
        <v>0</v>
      </c>
      <c r="DE174" s="1">
        <v>0</v>
      </c>
      <c r="DF174" s="30">
        <v>0</v>
      </c>
      <c r="DG174" s="1">
        <v>0</v>
      </c>
      <c r="DH174" s="30">
        <v>0</v>
      </c>
      <c r="DI174" s="18">
        <v>0</v>
      </c>
      <c r="DJ174" s="18">
        <v>0</v>
      </c>
      <c r="DK174" s="1"/>
      <c r="DL174" s="15">
        <f>AVERAGE(DA174,DD174:DH174,DK174)</f>
        <v>0</v>
      </c>
      <c r="DM174" s="1">
        <v>0</v>
      </c>
      <c r="DN174" s="1">
        <v>0</v>
      </c>
      <c r="DO174" s="1">
        <f>MAX(DM174:DN174)</f>
        <v>0</v>
      </c>
      <c r="DP174" s="30">
        <v>0</v>
      </c>
      <c r="DQ174" s="30">
        <v>0</v>
      </c>
      <c r="DR174" s="30">
        <f>MAX(DP174:DQ174)</f>
        <v>0</v>
      </c>
      <c r="DS174" s="1">
        <v>0</v>
      </c>
      <c r="DT174" s="1">
        <v>0</v>
      </c>
      <c r="DU174" s="1">
        <f>MAX(DS174:DT174)</f>
        <v>0</v>
      </c>
      <c r="DV174" s="30">
        <v>0</v>
      </c>
      <c r="DW174" s="30">
        <v>0</v>
      </c>
      <c r="DX174" s="30"/>
      <c r="DY174" s="15">
        <f>AVERAGE(DO174,DR174,DU174,DX174)</f>
        <v>0</v>
      </c>
      <c r="DZ174" s="1">
        <v>0</v>
      </c>
      <c r="EA174" s="1">
        <v>0</v>
      </c>
      <c r="EB174" s="1">
        <f>MIN(MAX(DZ174:EA174)+0.2*EH174, 100)</f>
        <v>0</v>
      </c>
      <c r="EC174" s="30">
        <v>0</v>
      </c>
      <c r="ED174" s="30">
        <v>0</v>
      </c>
      <c r="EE174" s="30">
        <f>MIN(MAX(EC174:ED174)+0.15*EH174, 100)</f>
        <v>0</v>
      </c>
      <c r="EF174" s="1">
        <v>0</v>
      </c>
      <c r="EG174" s="1">
        <v>0</v>
      </c>
      <c r="EH174" s="1">
        <f>MAX(EF174:EG174)</f>
        <v>0</v>
      </c>
      <c r="EI174" s="15">
        <f>AVERAGE(EB174,EE174,EH174)</f>
        <v>0</v>
      </c>
      <c r="EJ174" s="3">
        <v>0.25</v>
      </c>
      <c r="EK174" s="3">
        <v>0.2</v>
      </c>
      <c r="EL174" s="3">
        <v>0.25</v>
      </c>
      <c r="EM174" s="3">
        <v>0.3</v>
      </c>
      <c r="EN174" s="25">
        <f>MIN(IF(C174="Yes",AQ174+CZ174,0),100)</f>
        <v>0</v>
      </c>
      <c r="EO174" s="25">
        <f>IF(ES174&lt;0,EN174+ES174*-4,EN174)</f>
        <v>0</v>
      </c>
      <c r="EP174" s="25">
        <f>MIN(IF(C174="Yes",AQ174+DL174,0), 100)</f>
        <v>0</v>
      </c>
      <c r="EQ174" s="25">
        <f>MIN(IF(C174="Yes",AQ174+DY174,0),100)</f>
        <v>0</v>
      </c>
      <c r="ER174" s="25">
        <f>MIN(IF(C174="Yes",AQ174+EI174,0), 100)</f>
        <v>0</v>
      </c>
      <c r="ES174" s="26">
        <f>EJ174*EN174+EK174*EP174+EL174*EQ174+EM174*ER174</f>
        <v>0</v>
      </c>
      <c r="ET174" s="26">
        <f>EJ174*EO174+EK174*EP174+EL174*EQ174+EM174*ER174</f>
        <v>0</v>
      </c>
    </row>
    <row r="175" spans="1:150" customFormat="1" x14ac:dyDescent="0.3">
      <c r="A175">
        <v>1402019025</v>
      </c>
      <c r="B175" t="s">
        <v>106</v>
      </c>
      <c r="C175" s="2" t="s">
        <v>108</v>
      </c>
      <c r="D175" s="6"/>
      <c r="E175" s="6"/>
      <c r="F175" s="7">
        <v>1</v>
      </c>
      <c r="G175" s="7"/>
      <c r="H175" s="6"/>
      <c r="I175" s="6"/>
      <c r="J175" s="7"/>
      <c r="K175" s="7"/>
      <c r="L175" s="6"/>
      <c r="M175" s="8"/>
      <c r="N175" s="7"/>
      <c r="O175" s="7"/>
      <c r="P175" s="6"/>
      <c r="Q175" s="8"/>
      <c r="R175" s="7">
        <v>0</v>
      </c>
      <c r="S175" s="7"/>
      <c r="T175" s="6"/>
      <c r="U175" s="6"/>
      <c r="V175" s="7"/>
      <c r="W175" s="7"/>
      <c r="X175" s="6"/>
      <c r="Y175" s="6"/>
      <c r="Z175" s="7"/>
      <c r="AA175" s="7"/>
      <c r="AB175" s="6"/>
      <c r="AC175" s="6"/>
      <c r="AD175" s="7"/>
      <c r="AE175" s="8"/>
      <c r="AF175" s="10">
        <v>14</v>
      </c>
      <c r="AG175" s="10">
        <v>10</v>
      </c>
      <c r="AH175" s="10">
        <f>COUNT(D175:AE175)</f>
        <v>2</v>
      </c>
      <c r="AI175" s="22">
        <f>IF(C175="Yes",(AF175-AH175+(CZ175-50)/AG175)/AF175,0)</f>
        <v>0.34285714285714286</v>
      </c>
      <c r="AJ175" s="11">
        <f>SUM(D175:AE175)</f>
        <v>1</v>
      </c>
      <c r="AK175" s="10">
        <f>MAX(AJ175-AL175-AM175,0)*-1</f>
        <v>0</v>
      </c>
      <c r="AL175" s="10">
        <v>10</v>
      </c>
      <c r="AM175" s="10">
        <v>3</v>
      </c>
      <c r="AN175" s="7">
        <f>AJ175+AK175+AO175</f>
        <v>1</v>
      </c>
      <c r="AO175" s="6"/>
      <c r="AP175" s="3">
        <v>0.5</v>
      </c>
      <c r="AQ175" s="15">
        <f>MIN(AN175,AL175)*AP175</f>
        <v>0.5</v>
      </c>
      <c r="AR175" s="6">
        <v>0</v>
      </c>
      <c r="AS175" s="6">
        <v>0</v>
      </c>
      <c r="AT175" s="6">
        <v>3</v>
      </c>
      <c r="AU175" s="6">
        <v>0</v>
      </c>
      <c r="AV175" s="7"/>
      <c r="AW175" s="7">
        <v>0</v>
      </c>
      <c r="AX175" s="7"/>
      <c r="AY175" s="7">
        <v>0</v>
      </c>
      <c r="AZ175" s="6"/>
      <c r="BA175" s="6">
        <v>0</v>
      </c>
      <c r="BB175" s="6"/>
      <c r="BC175" s="6">
        <v>-5</v>
      </c>
      <c r="BD175" s="7"/>
      <c r="BE175" s="7">
        <f>IF(DO175&gt;=70, 5, 0)</f>
        <v>0</v>
      </c>
      <c r="BF175" s="7"/>
      <c r="BG175" s="7"/>
      <c r="BH175" s="7">
        <v>-5</v>
      </c>
      <c r="BI175" s="6"/>
      <c r="BJ175" s="6">
        <f>IF(EB175&gt;=70, 6, 0)</f>
        <v>0</v>
      </c>
      <c r="BK175" s="6">
        <v>0</v>
      </c>
      <c r="BL175" s="7">
        <v>-5</v>
      </c>
      <c r="BM175" s="7">
        <v>-5</v>
      </c>
      <c r="BN175" s="7">
        <v>-5</v>
      </c>
      <c r="BO175" s="6"/>
      <c r="BP175" s="6">
        <f>IF(EE175&gt;=70, 6, 0)</f>
        <v>0</v>
      </c>
      <c r="BQ175" s="6">
        <v>0</v>
      </c>
      <c r="BR175" s="7"/>
      <c r="BS175" s="7">
        <v>-5</v>
      </c>
      <c r="BT175" s="7">
        <v>-5</v>
      </c>
      <c r="BU175" s="6"/>
      <c r="BV175" s="6">
        <v>-5</v>
      </c>
      <c r="BW175" s="6">
        <f>IF(DR175&gt;=70, 5, 0)</f>
        <v>0</v>
      </c>
      <c r="BX175" s="6">
        <v>-5</v>
      </c>
      <c r="BY175" s="6"/>
      <c r="BZ175" s="6">
        <v>-5</v>
      </c>
      <c r="CA175" s="7">
        <v>0</v>
      </c>
      <c r="CB175" s="7">
        <v>-5</v>
      </c>
      <c r="CC175" s="7">
        <v>-5</v>
      </c>
      <c r="CD175" s="6">
        <v>-5</v>
      </c>
      <c r="CE175" s="6">
        <f>IF(DU175&gt;=70, 5, 0)</f>
        <v>0</v>
      </c>
      <c r="CF175" s="6">
        <v>0</v>
      </c>
      <c r="CG175" s="6">
        <v>-5</v>
      </c>
      <c r="CH175" s="6"/>
      <c r="CI175" s="6">
        <v>-5</v>
      </c>
      <c r="CJ175" s="7"/>
      <c r="CK175" s="7"/>
      <c r="CL175" s="7"/>
      <c r="CM175" s="6"/>
      <c r="CN175" s="6">
        <f>IF(DX175&gt;=70, 5, 0)</f>
        <v>0</v>
      </c>
      <c r="CO175" s="6"/>
      <c r="CP175" s="6"/>
      <c r="CQ175" s="6"/>
      <c r="CR175" s="7"/>
      <c r="CS175" s="7">
        <f>IF(EH175&gt;=70, 6, 0)</f>
        <v>0</v>
      </c>
      <c r="CT175" s="7"/>
      <c r="CU175" s="6"/>
      <c r="CV175" s="7"/>
      <c r="CW175" s="6"/>
      <c r="CX175" s="10">
        <f>SUM(AR175:CW175)</f>
        <v>-72</v>
      </c>
      <c r="CY175" s="10">
        <v>50</v>
      </c>
      <c r="CZ175" s="17">
        <f>CX175+CY175</f>
        <v>-22</v>
      </c>
      <c r="DA175" s="1">
        <v>54.29</v>
      </c>
      <c r="DB175" s="18">
        <v>0</v>
      </c>
      <c r="DC175" s="18">
        <v>0</v>
      </c>
      <c r="DD175" s="30">
        <f>AVERAGE(DB175:DC175)</f>
        <v>0</v>
      </c>
      <c r="DE175" s="1">
        <v>0</v>
      </c>
      <c r="DF175" s="30">
        <v>0</v>
      </c>
      <c r="DG175" s="1">
        <v>0</v>
      </c>
      <c r="DH175" s="30">
        <v>0</v>
      </c>
      <c r="DI175" s="18">
        <v>0</v>
      </c>
      <c r="DJ175" s="18">
        <v>0</v>
      </c>
      <c r="DK175" s="1"/>
      <c r="DL175" s="15">
        <f>AVERAGE(DA175,DD175:DH175,DK175)</f>
        <v>9.0483333333333338</v>
      </c>
      <c r="DM175" s="1">
        <v>0</v>
      </c>
      <c r="DN175" s="1">
        <v>13.33</v>
      </c>
      <c r="DO175" s="1">
        <f>MAX(DM175:DN175)</f>
        <v>13.33</v>
      </c>
      <c r="DP175" s="30">
        <v>0</v>
      </c>
      <c r="DQ175" s="30">
        <v>0</v>
      </c>
      <c r="DR175" s="30">
        <f>MAX(DP175:DQ175)</f>
        <v>0</v>
      </c>
      <c r="DS175" s="1">
        <v>0</v>
      </c>
      <c r="DT175" s="1">
        <v>0</v>
      </c>
      <c r="DU175" s="1">
        <f>MAX(DS175:DT175)</f>
        <v>0</v>
      </c>
      <c r="DV175" s="30">
        <v>0</v>
      </c>
      <c r="DW175" s="30">
        <v>0</v>
      </c>
      <c r="DX175" s="30"/>
      <c r="DY175" s="15">
        <f>AVERAGE(DO175,DR175,DU175,DX175)</f>
        <v>4.4433333333333334</v>
      </c>
      <c r="DZ175" s="1">
        <v>0</v>
      </c>
      <c r="EA175" s="1">
        <v>0</v>
      </c>
      <c r="EB175" s="1">
        <f>MIN(MAX(DZ175:EA175)+0.2*EH175, 100)</f>
        <v>0</v>
      </c>
      <c r="EC175" s="30">
        <v>0</v>
      </c>
      <c r="ED175" s="30">
        <v>0</v>
      </c>
      <c r="EE175" s="30">
        <f>MIN(MAX(EC175:ED175)+0.15*EH175, 100)</f>
        <v>0</v>
      </c>
      <c r="EF175" s="1">
        <v>0</v>
      </c>
      <c r="EG175" s="1">
        <v>0</v>
      </c>
      <c r="EH175" s="1">
        <f>MAX(EF175:EG175)</f>
        <v>0</v>
      </c>
      <c r="EI175" s="15">
        <f>AVERAGE(EB175,EE175,EH175)</f>
        <v>0</v>
      </c>
      <c r="EJ175" s="3">
        <v>0.25</v>
      </c>
      <c r="EK175" s="3">
        <v>0.2</v>
      </c>
      <c r="EL175" s="3">
        <v>0.25</v>
      </c>
      <c r="EM175" s="3">
        <v>0.3</v>
      </c>
      <c r="EN175" s="25">
        <f>MIN(IF(C175="Yes",AQ175+CZ175,0),100)</f>
        <v>-21.5</v>
      </c>
      <c r="EO175" s="25">
        <f>IF(ES175&lt;0,EN175+ES175*-4,EN175)</f>
        <v>-13.182</v>
      </c>
      <c r="EP175" s="25">
        <f>MIN(IF(C175="Yes",AQ175+DL175,0), 100)</f>
        <v>9.5483333333333338</v>
      </c>
      <c r="EQ175" s="25">
        <f>MIN(IF(C175="Yes",AQ175+DY175,0),100)</f>
        <v>4.9433333333333334</v>
      </c>
      <c r="ER175" s="25">
        <f>MIN(IF(C175="Yes",AQ175+EI175,0), 100)</f>
        <v>0.5</v>
      </c>
      <c r="ES175" s="26">
        <f>EJ175*EN175+EK175*EP175+EL175*EQ175+EM175*ER175</f>
        <v>-2.0794999999999999</v>
      </c>
      <c r="ET175" s="26">
        <f>EJ175*EO175+EK175*EP175+EL175*EQ175+EM175*ER175</f>
        <v>0</v>
      </c>
    </row>
    <row r="176" spans="1:150" customFormat="1" x14ac:dyDescent="0.3">
      <c r="A176">
        <v>1402019034</v>
      </c>
      <c r="B176" t="s">
        <v>106</v>
      </c>
      <c r="C176" s="2" t="s">
        <v>108</v>
      </c>
      <c r="D176" s="6"/>
      <c r="E176" s="6"/>
      <c r="F176" s="7"/>
      <c r="G176" s="7"/>
      <c r="H176" s="6">
        <v>1</v>
      </c>
      <c r="I176" s="6"/>
      <c r="J176" s="7">
        <v>0</v>
      </c>
      <c r="K176" s="7"/>
      <c r="L176" s="6"/>
      <c r="M176" s="8"/>
      <c r="N176" s="7"/>
      <c r="O176" s="7"/>
      <c r="P176" s="6"/>
      <c r="Q176" s="8"/>
      <c r="R176" s="7"/>
      <c r="S176" s="7"/>
      <c r="T176" s="6"/>
      <c r="U176" s="6"/>
      <c r="V176" s="7"/>
      <c r="W176" s="7"/>
      <c r="X176" s="6"/>
      <c r="Y176" s="6"/>
      <c r="Z176" s="7"/>
      <c r="AA176" s="7"/>
      <c r="AB176" s="6"/>
      <c r="AC176" s="6"/>
      <c r="AD176" s="7"/>
      <c r="AE176" s="8"/>
      <c r="AF176" s="10">
        <v>14</v>
      </c>
      <c r="AG176" s="10">
        <v>10</v>
      </c>
      <c r="AH176" s="10">
        <f>COUNT(D176:AE176)</f>
        <v>2</v>
      </c>
      <c r="AI176" s="22">
        <f>IF(C176="Yes",(AF176-AH176+(CZ176-50)/AG176)/AF176,0)</f>
        <v>0.35000000000000003</v>
      </c>
      <c r="AJ176" s="11">
        <f>SUM(D176:AE176)</f>
        <v>1</v>
      </c>
      <c r="AK176" s="10">
        <f>MAX(AJ176-AL176-AM176,0)*-1</f>
        <v>0</v>
      </c>
      <c r="AL176" s="10">
        <v>10</v>
      </c>
      <c r="AM176" s="10">
        <v>3</v>
      </c>
      <c r="AN176" s="7">
        <f>AJ176+AK176+AO176</f>
        <v>1</v>
      </c>
      <c r="AO176" s="6"/>
      <c r="AP176" s="3">
        <v>0.5</v>
      </c>
      <c r="AQ176" s="15">
        <f>MIN(AN176,AL176)*AP176</f>
        <v>0.5</v>
      </c>
      <c r="AR176" s="6">
        <v>0</v>
      </c>
      <c r="AS176" s="6">
        <v>0</v>
      </c>
      <c r="AT176" s="6">
        <v>4</v>
      </c>
      <c r="AU176" s="6">
        <v>0</v>
      </c>
      <c r="AV176" s="7"/>
      <c r="AW176" s="7">
        <v>0</v>
      </c>
      <c r="AX176" s="7"/>
      <c r="AY176" s="7">
        <v>0</v>
      </c>
      <c r="AZ176" s="6"/>
      <c r="BA176" s="6">
        <v>0</v>
      </c>
      <c r="BB176" s="6"/>
      <c r="BC176" s="6">
        <v>0</v>
      </c>
      <c r="BD176" s="7"/>
      <c r="BE176" s="7">
        <f>IF(DO176&gt;=70, 5, 0)</f>
        <v>0</v>
      </c>
      <c r="BF176" s="7"/>
      <c r="BG176" s="7"/>
      <c r="BH176" s="7">
        <v>-5</v>
      </c>
      <c r="BI176" s="6"/>
      <c r="BJ176" s="6">
        <f>IF(EB176&gt;=70, 6, 0)</f>
        <v>0</v>
      </c>
      <c r="BK176" s="6">
        <v>-5</v>
      </c>
      <c r="BL176" s="7">
        <v>0</v>
      </c>
      <c r="BM176" s="7">
        <v>-5</v>
      </c>
      <c r="BN176" s="7">
        <v>-5</v>
      </c>
      <c r="BO176" s="6"/>
      <c r="BP176" s="6">
        <f>IF(EE176&gt;=70, 6, 0)</f>
        <v>0</v>
      </c>
      <c r="BQ176" s="6">
        <v>-5</v>
      </c>
      <c r="BR176" s="7"/>
      <c r="BS176" s="7">
        <v>-5</v>
      </c>
      <c r="BT176" s="7">
        <v>-5</v>
      </c>
      <c r="BU176" s="6"/>
      <c r="BV176" s="6">
        <v>0</v>
      </c>
      <c r="BW176" s="6">
        <f>IF(DR176&gt;=70, 5, 0)</f>
        <v>0</v>
      </c>
      <c r="BX176" s="6">
        <v>-5</v>
      </c>
      <c r="BY176" s="6"/>
      <c r="BZ176" s="6">
        <v>-5</v>
      </c>
      <c r="CA176" s="7">
        <v>-5</v>
      </c>
      <c r="CB176" s="7">
        <v>-5</v>
      </c>
      <c r="CC176" s="7">
        <v>-5</v>
      </c>
      <c r="CD176" s="6">
        <v>-5</v>
      </c>
      <c r="CE176" s="6">
        <f>IF(DU176&gt;=70, 5, 0)</f>
        <v>0</v>
      </c>
      <c r="CF176" s="6">
        <v>0</v>
      </c>
      <c r="CG176" s="6">
        <v>-5</v>
      </c>
      <c r="CH176" s="6"/>
      <c r="CI176" s="6">
        <v>-5</v>
      </c>
      <c r="CJ176" s="7"/>
      <c r="CK176" s="7"/>
      <c r="CL176" s="7"/>
      <c r="CM176" s="6"/>
      <c r="CN176" s="6">
        <f>IF(DX176&gt;=70, 5, 0)</f>
        <v>0</v>
      </c>
      <c r="CO176" s="6"/>
      <c r="CP176" s="6"/>
      <c r="CQ176" s="6"/>
      <c r="CR176" s="7"/>
      <c r="CS176" s="7">
        <f>IF(EH176&gt;=70, 6, 0)</f>
        <v>0</v>
      </c>
      <c r="CT176" s="7"/>
      <c r="CU176" s="6"/>
      <c r="CV176" s="7"/>
      <c r="CW176" s="6"/>
      <c r="CX176" s="10">
        <f>SUM(AR176:CW176)</f>
        <v>-71</v>
      </c>
      <c r="CY176" s="10">
        <v>50</v>
      </c>
      <c r="CZ176" s="17">
        <f>CX176+CY176</f>
        <v>-21</v>
      </c>
      <c r="DA176" s="1">
        <v>62.86</v>
      </c>
      <c r="DB176" s="18">
        <v>0</v>
      </c>
      <c r="DC176" s="18">
        <v>0</v>
      </c>
      <c r="DD176" s="30">
        <f>AVERAGE(DB176:DC176)</f>
        <v>0</v>
      </c>
      <c r="DE176" s="1">
        <v>0</v>
      </c>
      <c r="DF176" s="30">
        <v>0</v>
      </c>
      <c r="DG176" s="1">
        <v>0</v>
      </c>
      <c r="DH176" s="30">
        <v>0</v>
      </c>
      <c r="DI176" s="18">
        <v>0</v>
      </c>
      <c r="DJ176" s="18">
        <v>0</v>
      </c>
      <c r="DK176" s="1"/>
      <c r="DL176" s="15">
        <f>AVERAGE(DA176,DD176:DH176,DK176)</f>
        <v>10.476666666666667</v>
      </c>
      <c r="DM176" s="1">
        <v>13.33</v>
      </c>
      <c r="DN176" s="1">
        <v>0</v>
      </c>
      <c r="DO176" s="1">
        <f>MAX(DM176:DN176)</f>
        <v>13.33</v>
      </c>
      <c r="DP176" s="30">
        <v>0</v>
      </c>
      <c r="DQ176" s="30">
        <v>0</v>
      </c>
      <c r="DR176" s="30">
        <f>MAX(DP176:DQ176)</f>
        <v>0</v>
      </c>
      <c r="DS176" s="1">
        <v>0</v>
      </c>
      <c r="DT176" s="1">
        <v>0</v>
      </c>
      <c r="DU176" s="1">
        <f>MAX(DS176:DT176)</f>
        <v>0</v>
      </c>
      <c r="DV176" s="30">
        <v>0</v>
      </c>
      <c r="DW176" s="30">
        <v>0</v>
      </c>
      <c r="DX176" s="30"/>
      <c r="DY176" s="15">
        <f>AVERAGE(DO176,DR176,DU176,DX176)</f>
        <v>4.4433333333333334</v>
      </c>
      <c r="DZ176" s="1">
        <v>0</v>
      </c>
      <c r="EA176" s="1">
        <v>0</v>
      </c>
      <c r="EB176" s="1">
        <f>MIN(MAX(DZ176:EA176)+0.2*EH176, 100)</f>
        <v>0</v>
      </c>
      <c r="EC176" s="30">
        <v>8.33</v>
      </c>
      <c r="ED176" s="30">
        <v>0</v>
      </c>
      <c r="EE176" s="30">
        <f>MIN(MAX(EC176:ED176)+0.15*EH176, 100)</f>
        <v>8.33</v>
      </c>
      <c r="EF176" s="1">
        <v>0</v>
      </c>
      <c r="EG176" s="1">
        <v>0</v>
      </c>
      <c r="EH176" s="1">
        <f>MAX(EF176:EG176)</f>
        <v>0</v>
      </c>
      <c r="EI176" s="15">
        <f>AVERAGE(EB176,EE176,EH176)</f>
        <v>2.7766666666666668</v>
      </c>
      <c r="EJ176" s="3">
        <v>0.25</v>
      </c>
      <c r="EK176" s="3">
        <v>0.2</v>
      </c>
      <c r="EL176" s="3">
        <v>0.25</v>
      </c>
      <c r="EM176" s="3">
        <v>0.3</v>
      </c>
      <c r="EN176" s="25">
        <f>MIN(IF(C176="Yes",AQ176+CZ176,0),100)</f>
        <v>-20.5</v>
      </c>
      <c r="EO176" s="25">
        <f>IF(ES176&lt;0,EN176+ES176*-4,EN176)</f>
        <v>-17.656666666666666</v>
      </c>
      <c r="EP176" s="25">
        <f>MIN(IF(C176="Yes",AQ176+DL176,0), 100)</f>
        <v>10.976666666666667</v>
      </c>
      <c r="EQ176" s="25">
        <f>MIN(IF(C176="Yes",AQ176+DY176,0),100)</f>
        <v>4.9433333333333334</v>
      </c>
      <c r="ER176" s="25">
        <f>MIN(IF(C176="Yes",AQ176+EI176,0), 100)</f>
        <v>3.2766666666666668</v>
      </c>
      <c r="ES176" s="26">
        <f>EJ176*EN176+EK176*EP176+EL176*EQ176+EM176*ER176</f>
        <v>-0.7108333333333331</v>
      </c>
      <c r="ET176" s="26">
        <f>EJ176*EO176+EK176*EP176+EL176*EQ176+EM176*ER176</f>
        <v>0</v>
      </c>
    </row>
    <row r="177" spans="1:150" customFormat="1" x14ac:dyDescent="0.3">
      <c r="A177">
        <v>1402019035</v>
      </c>
      <c r="B177" t="s">
        <v>107</v>
      </c>
      <c r="C177" s="2" t="s">
        <v>109</v>
      </c>
      <c r="D177" s="6"/>
      <c r="E177" s="6"/>
      <c r="F177" s="7"/>
      <c r="G177" s="7"/>
      <c r="H177" s="6"/>
      <c r="I177" s="6"/>
      <c r="J177" s="7"/>
      <c r="K177" s="7"/>
      <c r="L177" s="6"/>
      <c r="M177" s="8"/>
      <c r="N177" s="7"/>
      <c r="O177" s="7"/>
      <c r="P177" s="6"/>
      <c r="Q177" s="8"/>
      <c r="R177" s="7"/>
      <c r="S177" s="7"/>
      <c r="T177" s="6"/>
      <c r="U177" s="6"/>
      <c r="V177" s="7"/>
      <c r="W177" s="7"/>
      <c r="X177" s="6"/>
      <c r="Y177" s="6"/>
      <c r="Z177" s="7"/>
      <c r="AA177" s="7"/>
      <c r="AB177" s="6"/>
      <c r="AC177" s="6"/>
      <c r="AD177" s="7"/>
      <c r="AE177" s="8"/>
      <c r="AF177" s="10">
        <v>14</v>
      </c>
      <c r="AG177" s="10">
        <v>10</v>
      </c>
      <c r="AH177" s="10">
        <f>COUNT(D177:AE177)</f>
        <v>0</v>
      </c>
      <c r="AI177" s="22">
        <f>IF(C177="Yes",(AF177-AH177+(CZ177-50)/AG177)/AF177,0)</f>
        <v>0</v>
      </c>
      <c r="AJ177" s="11">
        <f>SUM(D177:AE177)</f>
        <v>0</v>
      </c>
      <c r="AK177" s="10">
        <f>MAX(AJ177-AL177-AM177,0)*-1</f>
        <v>0</v>
      </c>
      <c r="AL177" s="10">
        <v>10</v>
      </c>
      <c r="AM177" s="10">
        <v>3</v>
      </c>
      <c r="AN177" s="7">
        <f>AJ177+AK177+AO177</f>
        <v>0</v>
      </c>
      <c r="AO177" s="6"/>
      <c r="AP177" s="3">
        <v>0.5</v>
      </c>
      <c r="AQ177" s="15">
        <f>MIN(AN177,AL177)*AP177</f>
        <v>0</v>
      </c>
      <c r="AR177" s="6">
        <v>0</v>
      </c>
      <c r="AS177" s="6">
        <v>0</v>
      </c>
      <c r="AT177" s="6">
        <v>-5</v>
      </c>
      <c r="AU177" s="6">
        <v>0</v>
      </c>
      <c r="AV177" s="7"/>
      <c r="AW177" s="7">
        <v>-5</v>
      </c>
      <c r="AX177" s="7"/>
      <c r="AY177" s="7">
        <v>-5</v>
      </c>
      <c r="AZ177" s="6"/>
      <c r="BA177" s="6">
        <v>-5</v>
      </c>
      <c r="BB177" s="6"/>
      <c r="BC177" s="6">
        <v>-5</v>
      </c>
      <c r="BD177" s="7"/>
      <c r="BE177" s="7">
        <f>IF(DO177&gt;=70, 5, 0)</f>
        <v>0</v>
      </c>
      <c r="BF177" s="7"/>
      <c r="BG177" s="7"/>
      <c r="BH177" s="7">
        <v>-5</v>
      </c>
      <c r="BI177" s="6"/>
      <c r="BJ177" s="6">
        <f>IF(EB177&gt;=70, 6, 0)</f>
        <v>0</v>
      </c>
      <c r="BK177" s="6">
        <v>-5</v>
      </c>
      <c r="BL177" s="7">
        <v>-5</v>
      </c>
      <c r="BM177" s="7">
        <v>-5</v>
      </c>
      <c r="BN177" s="7">
        <v>-5</v>
      </c>
      <c r="BO177" s="6"/>
      <c r="BP177" s="6">
        <f>IF(EE177&gt;=70, 6, 0)</f>
        <v>0</v>
      </c>
      <c r="BQ177" s="6">
        <v>-5</v>
      </c>
      <c r="BR177" s="7"/>
      <c r="BS177" s="7">
        <v>-5</v>
      </c>
      <c r="BT177" s="7">
        <v>-5</v>
      </c>
      <c r="BU177" s="6"/>
      <c r="BV177" s="6">
        <v>-5</v>
      </c>
      <c r="BW177" s="6">
        <f>IF(DR177&gt;=70, 5, 0)</f>
        <v>0</v>
      </c>
      <c r="BX177" s="6">
        <v>-5</v>
      </c>
      <c r="BY177" s="6"/>
      <c r="BZ177" s="6">
        <v>-5</v>
      </c>
      <c r="CA177" s="7">
        <v>-5</v>
      </c>
      <c r="CB177" s="7">
        <v>-5</v>
      </c>
      <c r="CC177" s="7">
        <v>-5</v>
      </c>
      <c r="CD177" s="6">
        <v>-5</v>
      </c>
      <c r="CE177" s="6">
        <f>IF(DU177&gt;=70, 5, 0)</f>
        <v>0</v>
      </c>
      <c r="CF177" s="6">
        <v>0</v>
      </c>
      <c r="CG177" s="6">
        <v>-5</v>
      </c>
      <c r="CH177" s="6"/>
      <c r="CI177" s="6">
        <v>-5</v>
      </c>
      <c r="CJ177" s="7"/>
      <c r="CK177" s="7"/>
      <c r="CL177" s="7"/>
      <c r="CM177" s="6"/>
      <c r="CN177" s="6">
        <f>IF(DX177&gt;=70, 5, 0)</f>
        <v>0</v>
      </c>
      <c r="CO177" s="6"/>
      <c r="CP177" s="6"/>
      <c r="CQ177" s="6"/>
      <c r="CR177" s="7"/>
      <c r="CS177" s="7">
        <f>IF(EH177&gt;=70, 6, 0)</f>
        <v>0</v>
      </c>
      <c r="CT177" s="7"/>
      <c r="CU177" s="6"/>
      <c r="CV177" s="7"/>
      <c r="CW177" s="6"/>
      <c r="CX177" s="10">
        <f>SUM(AR177:CW177)</f>
        <v>-110</v>
      </c>
      <c r="CY177" s="10">
        <v>50</v>
      </c>
      <c r="CZ177" s="17">
        <f>CX177+CY177</f>
        <v>-60</v>
      </c>
      <c r="DA177" s="1">
        <v>0</v>
      </c>
      <c r="DB177" s="18">
        <v>0</v>
      </c>
      <c r="DC177" s="18">
        <v>0</v>
      </c>
      <c r="DD177" s="30">
        <f>AVERAGE(DB177:DC177)</f>
        <v>0</v>
      </c>
      <c r="DE177" s="1">
        <v>0</v>
      </c>
      <c r="DF177" s="30">
        <v>0</v>
      </c>
      <c r="DG177" s="1">
        <v>0</v>
      </c>
      <c r="DH177" s="30">
        <v>0</v>
      </c>
      <c r="DI177" s="18">
        <v>0</v>
      </c>
      <c r="DJ177" s="18">
        <v>0</v>
      </c>
      <c r="DK177" s="1"/>
      <c r="DL177" s="15">
        <f>AVERAGE(DA177,DD177:DH177,DK177)</f>
        <v>0</v>
      </c>
      <c r="DM177" s="1">
        <v>0</v>
      </c>
      <c r="DN177" s="1">
        <v>0</v>
      </c>
      <c r="DO177" s="1">
        <f>MAX(DM177:DN177)</f>
        <v>0</v>
      </c>
      <c r="DP177" s="30">
        <v>0</v>
      </c>
      <c r="DQ177" s="30">
        <v>0</v>
      </c>
      <c r="DR177" s="30">
        <f>MAX(DP177:DQ177)</f>
        <v>0</v>
      </c>
      <c r="DS177" s="1">
        <v>0</v>
      </c>
      <c r="DT177" s="1">
        <v>0</v>
      </c>
      <c r="DU177" s="1">
        <f>MAX(DS177:DT177)</f>
        <v>0</v>
      </c>
      <c r="DV177" s="30">
        <v>0</v>
      </c>
      <c r="DW177" s="30">
        <v>0</v>
      </c>
      <c r="DX177" s="30"/>
      <c r="DY177" s="15">
        <f>AVERAGE(DO177,DR177,DU177,DX177)</f>
        <v>0</v>
      </c>
      <c r="DZ177" s="1">
        <v>0</v>
      </c>
      <c r="EA177" s="1">
        <v>0</v>
      </c>
      <c r="EB177" s="1">
        <f>MIN(MAX(DZ177:EA177)+0.2*EH177, 100)</f>
        <v>0</v>
      </c>
      <c r="EC177" s="30">
        <v>0</v>
      </c>
      <c r="ED177" s="30">
        <v>0</v>
      </c>
      <c r="EE177" s="30">
        <f>MIN(MAX(EC177:ED177)+0.15*EH177, 100)</f>
        <v>0</v>
      </c>
      <c r="EF177" s="1">
        <v>0</v>
      </c>
      <c r="EG177" s="1">
        <v>0</v>
      </c>
      <c r="EH177" s="1">
        <f>MAX(EF177:EG177)</f>
        <v>0</v>
      </c>
      <c r="EI177" s="15">
        <f>AVERAGE(EB177,EE177,EH177)</f>
        <v>0</v>
      </c>
      <c r="EJ177" s="3">
        <v>0.25</v>
      </c>
      <c r="EK177" s="3">
        <v>0.2</v>
      </c>
      <c r="EL177" s="3">
        <v>0.25</v>
      </c>
      <c r="EM177" s="3">
        <v>0.3</v>
      </c>
      <c r="EN177" s="25">
        <f>MIN(IF(C177="Yes",AQ177+CZ177,0),100)</f>
        <v>0</v>
      </c>
      <c r="EO177" s="25">
        <f>IF(ES177&lt;0,EN177+ES177*-4,EN177)</f>
        <v>0</v>
      </c>
      <c r="EP177" s="25">
        <f>MIN(IF(C177="Yes",AQ177+DL177,0), 100)</f>
        <v>0</v>
      </c>
      <c r="EQ177" s="25">
        <f>MIN(IF(C177="Yes",AQ177+DY177,0),100)</f>
        <v>0</v>
      </c>
      <c r="ER177" s="25">
        <f>MIN(IF(C177="Yes",AQ177+EI177,0), 100)</f>
        <v>0</v>
      </c>
      <c r="ES177" s="26">
        <f>EJ177*EN177+EK177*EP177+EL177*EQ177+EM177*ER177</f>
        <v>0</v>
      </c>
      <c r="ET177" s="26">
        <f>EJ177*EO177+EK177*EP177+EL177*EQ177+EM177*ER177</f>
        <v>0</v>
      </c>
    </row>
    <row r="178" spans="1:150" customFormat="1" x14ac:dyDescent="0.3">
      <c r="A178">
        <v>1402019051</v>
      </c>
      <c r="B178" t="s">
        <v>107</v>
      </c>
      <c r="C178" s="2" t="s">
        <v>108</v>
      </c>
      <c r="D178" s="6"/>
      <c r="E178" s="6"/>
      <c r="F178" s="7"/>
      <c r="G178" s="7"/>
      <c r="H178" s="6"/>
      <c r="I178" s="6"/>
      <c r="J178" s="7"/>
      <c r="K178" s="7"/>
      <c r="L178" s="6"/>
      <c r="M178" s="8"/>
      <c r="N178" s="7"/>
      <c r="O178" s="7"/>
      <c r="P178" s="6"/>
      <c r="Q178" s="8"/>
      <c r="R178" s="7"/>
      <c r="S178" s="7"/>
      <c r="T178" s="6"/>
      <c r="U178" s="6"/>
      <c r="V178" s="7"/>
      <c r="W178" s="7"/>
      <c r="X178" s="6"/>
      <c r="Y178" s="6"/>
      <c r="Z178" s="7"/>
      <c r="AA178" s="7"/>
      <c r="AB178" s="6"/>
      <c r="AC178" s="6"/>
      <c r="AD178" s="7"/>
      <c r="AE178" s="8"/>
      <c r="AF178" s="10">
        <v>14</v>
      </c>
      <c r="AG178" s="10">
        <v>10</v>
      </c>
      <c r="AH178" s="10">
        <f>COUNT(D178:AE178)</f>
        <v>0</v>
      </c>
      <c r="AI178" s="22">
        <f>IF(C178="Yes",(AF178-AH178+(CZ178-50)/AG178)/AF178,0)</f>
        <v>0.25</v>
      </c>
      <c r="AJ178" s="11">
        <f>SUM(D178:AE178)</f>
        <v>0</v>
      </c>
      <c r="AK178" s="10">
        <f>MAX(AJ178-AL178-AM178,0)*-1</f>
        <v>0</v>
      </c>
      <c r="AL178" s="10">
        <v>10</v>
      </c>
      <c r="AM178" s="10">
        <v>3</v>
      </c>
      <c r="AN178" s="7">
        <f>AJ178+AK178+AO178</f>
        <v>0</v>
      </c>
      <c r="AO178" s="6"/>
      <c r="AP178" s="3">
        <v>0.5</v>
      </c>
      <c r="AQ178" s="15">
        <f>MIN(AN178,AL178)*AP178</f>
        <v>0</v>
      </c>
      <c r="AR178" s="6">
        <v>0</v>
      </c>
      <c r="AS178" s="6">
        <v>0</v>
      </c>
      <c r="AT178" s="6">
        <v>-5</v>
      </c>
      <c r="AU178" s="6">
        <v>0</v>
      </c>
      <c r="AV178" s="7"/>
      <c r="AW178" s="7">
        <v>-5</v>
      </c>
      <c r="AX178" s="7"/>
      <c r="AY178" s="7">
        <v>-5</v>
      </c>
      <c r="AZ178" s="6"/>
      <c r="BA178" s="6">
        <v>-5</v>
      </c>
      <c r="BB178" s="6"/>
      <c r="BC178" s="6">
        <v>-5</v>
      </c>
      <c r="BD178" s="7"/>
      <c r="BE178" s="7">
        <f>IF(DO178&gt;=70, 5, 0)</f>
        <v>0</v>
      </c>
      <c r="BF178" s="7"/>
      <c r="BG178" s="7"/>
      <c r="BH178" s="7">
        <v>-5</v>
      </c>
      <c r="BI178" s="6"/>
      <c r="BJ178" s="6">
        <f>IF(EB178&gt;=70, 6, 0)</f>
        <v>0</v>
      </c>
      <c r="BK178" s="6">
        <v>-5</v>
      </c>
      <c r="BL178" s="7">
        <v>-5</v>
      </c>
      <c r="BM178" s="7">
        <v>-5</v>
      </c>
      <c r="BN178" s="7">
        <v>-5</v>
      </c>
      <c r="BO178" s="6"/>
      <c r="BP178" s="6">
        <f>IF(EE178&gt;=70, 6, 0)</f>
        <v>0</v>
      </c>
      <c r="BQ178" s="6">
        <v>-5</v>
      </c>
      <c r="BR178" s="7"/>
      <c r="BS178" s="7">
        <v>-5</v>
      </c>
      <c r="BT178" s="7">
        <v>-5</v>
      </c>
      <c r="BU178" s="6"/>
      <c r="BV178" s="6">
        <v>-5</v>
      </c>
      <c r="BW178" s="6">
        <f>IF(DR178&gt;=70, 5, 0)</f>
        <v>0</v>
      </c>
      <c r="BX178" s="6">
        <v>-5</v>
      </c>
      <c r="BY178" s="6"/>
      <c r="BZ178" s="6">
        <v>-5</v>
      </c>
      <c r="CA178" s="7">
        <v>0</v>
      </c>
      <c r="CB178" s="7">
        <v>-5</v>
      </c>
      <c r="CC178" s="7">
        <v>-5</v>
      </c>
      <c r="CD178" s="6">
        <v>-5</v>
      </c>
      <c r="CE178" s="6">
        <f>IF(DU178&gt;=70, 5, 0)</f>
        <v>0</v>
      </c>
      <c r="CF178" s="6">
        <v>0</v>
      </c>
      <c r="CG178" s="6">
        <v>-5</v>
      </c>
      <c r="CH178" s="6"/>
      <c r="CI178" s="6">
        <v>-5</v>
      </c>
      <c r="CJ178" s="7"/>
      <c r="CK178" s="7"/>
      <c r="CL178" s="7"/>
      <c r="CM178" s="6"/>
      <c r="CN178" s="6">
        <f>IF(DX178&gt;=70, 5, 0)</f>
        <v>0</v>
      </c>
      <c r="CO178" s="6"/>
      <c r="CP178" s="6"/>
      <c r="CQ178" s="6"/>
      <c r="CR178" s="7"/>
      <c r="CS178" s="7">
        <f>IF(EH178&gt;=70, 6, 0)</f>
        <v>0</v>
      </c>
      <c r="CT178" s="7"/>
      <c r="CU178" s="6"/>
      <c r="CV178" s="7"/>
      <c r="CW178" s="6"/>
      <c r="CX178" s="10">
        <f>SUM(AR178:CW178)</f>
        <v>-105</v>
      </c>
      <c r="CY178" s="10">
        <v>50</v>
      </c>
      <c r="CZ178" s="17">
        <f>CX178+CY178</f>
        <v>-55</v>
      </c>
      <c r="DA178" s="1">
        <v>0</v>
      </c>
      <c r="DB178" s="18">
        <v>0</v>
      </c>
      <c r="DC178" s="18">
        <v>0</v>
      </c>
      <c r="DD178" s="30">
        <f>AVERAGE(DB178:DC178)</f>
        <v>0</v>
      </c>
      <c r="DE178" s="1">
        <v>0</v>
      </c>
      <c r="DF178" s="30">
        <v>0</v>
      </c>
      <c r="DG178" s="1">
        <v>0</v>
      </c>
      <c r="DH178" s="30">
        <v>0</v>
      </c>
      <c r="DI178" s="18">
        <v>0</v>
      </c>
      <c r="DJ178" s="18">
        <v>0</v>
      </c>
      <c r="DK178" s="1"/>
      <c r="DL178" s="15">
        <f>AVERAGE(DA178,DD178:DH178,DK178)</f>
        <v>0</v>
      </c>
      <c r="DM178" s="1">
        <v>0</v>
      </c>
      <c r="DN178" s="1">
        <v>0</v>
      </c>
      <c r="DO178" s="1">
        <f>MAX(DM178:DN178)</f>
        <v>0</v>
      </c>
      <c r="DP178" s="30">
        <v>0</v>
      </c>
      <c r="DQ178" s="30">
        <v>0</v>
      </c>
      <c r="DR178" s="30">
        <f>MAX(DP178:DQ178)</f>
        <v>0</v>
      </c>
      <c r="DS178" s="1">
        <v>0</v>
      </c>
      <c r="DT178" s="1">
        <v>0</v>
      </c>
      <c r="DU178" s="1">
        <f>MAX(DS178:DT178)</f>
        <v>0</v>
      </c>
      <c r="DV178" s="30">
        <v>0</v>
      </c>
      <c r="DW178" s="30">
        <v>0</v>
      </c>
      <c r="DX178" s="30"/>
      <c r="DY178" s="15">
        <f>AVERAGE(DO178,DR178,DU178,DX178)</f>
        <v>0</v>
      </c>
      <c r="DZ178" s="1">
        <v>0</v>
      </c>
      <c r="EA178" s="1">
        <v>0</v>
      </c>
      <c r="EB178" s="1">
        <f>MIN(MAX(DZ178:EA178)+0.2*EH178, 100)</f>
        <v>0</v>
      </c>
      <c r="EC178" s="30">
        <v>0</v>
      </c>
      <c r="ED178" s="30">
        <v>0</v>
      </c>
      <c r="EE178" s="30">
        <f>MIN(MAX(EC178:ED178)+0.15*EH178, 100)</f>
        <v>0</v>
      </c>
      <c r="EF178" s="1">
        <v>0</v>
      </c>
      <c r="EG178" s="1">
        <v>0</v>
      </c>
      <c r="EH178" s="1">
        <f>MAX(EF178:EG178)</f>
        <v>0</v>
      </c>
      <c r="EI178" s="15">
        <f>AVERAGE(EB178,EE178,EH178)</f>
        <v>0</v>
      </c>
      <c r="EJ178" s="3">
        <v>0.25</v>
      </c>
      <c r="EK178" s="3">
        <v>0.2</v>
      </c>
      <c r="EL178" s="3">
        <v>0.25</v>
      </c>
      <c r="EM178" s="3">
        <v>0.3</v>
      </c>
      <c r="EN178" s="25">
        <f>MIN(IF(C178="Yes",AQ178+CZ178,0),100)</f>
        <v>-55</v>
      </c>
      <c r="EO178" s="25">
        <f>IF(ES178&lt;0,EN178+ES178*-4,EN178)</f>
        <v>0</v>
      </c>
      <c r="EP178" s="25">
        <f>MIN(IF(C178="Yes",AQ178+DL178,0), 100)</f>
        <v>0</v>
      </c>
      <c r="EQ178" s="25">
        <f>MIN(IF(C178="Yes",AQ178+DY178,0),100)</f>
        <v>0</v>
      </c>
      <c r="ER178" s="25">
        <f>MIN(IF(C178="Yes",AQ178+EI178,0), 100)</f>
        <v>0</v>
      </c>
      <c r="ES178" s="26">
        <f>EJ178*EN178+EK178*EP178+EL178*EQ178+EM178*ER178</f>
        <v>-13.75</v>
      </c>
      <c r="ET178" s="26">
        <f>EJ178*EO178+EK178*EP178+EL178*EQ178+EM178*ER178</f>
        <v>0</v>
      </c>
    </row>
    <row r="179" spans="1:150" customFormat="1" x14ac:dyDescent="0.3">
      <c r="A179">
        <v>1402019063</v>
      </c>
      <c r="B179" t="s">
        <v>107</v>
      </c>
      <c r="C179" s="2" t="s">
        <v>108</v>
      </c>
      <c r="D179" s="6">
        <v>1</v>
      </c>
      <c r="E179" s="6"/>
      <c r="F179" s="7"/>
      <c r="G179" s="7"/>
      <c r="H179" s="6"/>
      <c r="I179" s="6"/>
      <c r="J179" s="7">
        <v>1</v>
      </c>
      <c r="K179" s="7"/>
      <c r="L179" s="6"/>
      <c r="M179" s="8"/>
      <c r="N179" s="7"/>
      <c r="O179" s="7"/>
      <c r="P179" s="6"/>
      <c r="Q179" s="8"/>
      <c r="R179" s="7"/>
      <c r="S179" s="7"/>
      <c r="T179" s="6"/>
      <c r="U179" s="6"/>
      <c r="V179" s="7"/>
      <c r="W179" s="7"/>
      <c r="X179" s="6"/>
      <c r="Y179" s="6"/>
      <c r="Z179" s="7"/>
      <c r="AA179" s="7"/>
      <c r="AB179" s="6"/>
      <c r="AC179" s="6"/>
      <c r="AD179" s="7"/>
      <c r="AE179" s="8"/>
      <c r="AF179" s="10">
        <v>14</v>
      </c>
      <c r="AG179" s="10">
        <v>10</v>
      </c>
      <c r="AH179" s="10">
        <f>COUNT(D179:AE179)</f>
        <v>2</v>
      </c>
      <c r="AI179" s="22">
        <f>IF(C179="Yes",(AF179-AH179+(CZ179-50)/AG179)/AF179,0)</f>
        <v>0.20000000000000004</v>
      </c>
      <c r="AJ179" s="11">
        <f>SUM(D179:AE179)</f>
        <v>2</v>
      </c>
      <c r="AK179" s="10">
        <f>MAX(AJ179-AL179-AM179,0)*-1</f>
        <v>0</v>
      </c>
      <c r="AL179" s="10">
        <v>10</v>
      </c>
      <c r="AM179" s="10">
        <v>3</v>
      </c>
      <c r="AN179" s="7">
        <f>AJ179+AK179+AO179</f>
        <v>2</v>
      </c>
      <c r="AO179" s="6"/>
      <c r="AP179" s="3">
        <v>0.5</v>
      </c>
      <c r="AQ179" s="15">
        <f>MIN(AN179,AL179)*AP179</f>
        <v>1</v>
      </c>
      <c r="AR179" s="6">
        <v>0</v>
      </c>
      <c r="AS179" s="6">
        <v>0</v>
      </c>
      <c r="AT179" s="6">
        <v>0</v>
      </c>
      <c r="AU179" s="6">
        <v>0</v>
      </c>
      <c r="AV179" s="7"/>
      <c r="AW179" s="7">
        <v>-5</v>
      </c>
      <c r="AX179" s="7"/>
      <c r="AY179" s="7">
        <v>-5</v>
      </c>
      <c r="AZ179" s="6"/>
      <c r="BA179" s="6">
        <v>3</v>
      </c>
      <c r="BB179" s="6"/>
      <c r="BC179" s="6">
        <v>-5</v>
      </c>
      <c r="BD179" s="7"/>
      <c r="BE179" s="7">
        <f>IF(DO179&gt;=70, 5, 0)</f>
        <v>0</v>
      </c>
      <c r="BF179" s="7"/>
      <c r="BG179" s="7"/>
      <c r="BH179" s="7">
        <v>-5</v>
      </c>
      <c r="BI179" s="6"/>
      <c r="BJ179" s="6">
        <f>IF(EB179&gt;=70, 6, 0)</f>
        <v>0</v>
      </c>
      <c r="BK179" s="6">
        <v>0</v>
      </c>
      <c r="BL179" s="7">
        <v>-5</v>
      </c>
      <c r="BM179" s="7">
        <v>-5</v>
      </c>
      <c r="BN179" s="7">
        <v>-5</v>
      </c>
      <c r="BO179" s="6"/>
      <c r="BP179" s="6">
        <f>IF(EE179&gt;=70, 6, 0)</f>
        <v>0</v>
      </c>
      <c r="BQ179" s="6">
        <v>-5</v>
      </c>
      <c r="BR179" s="7"/>
      <c r="BS179" s="7">
        <v>-5</v>
      </c>
      <c r="BT179" s="7">
        <v>-5</v>
      </c>
      <c r="BU179" s="6"/>
      <c r="BV179" s="6">
        <v>-5</v>
      </c>
      <c r="BW179" s="6">
        <f>IF(DR179&gt;=70, 5, 0)</f>
        <v>0</v>
      </c>
      <c r="BX179" s="6">
        <v>-5</v>
      </c>
      <c r="BY179" s="6"/>
      <c r="BZ179" s="6">
        <v>-5</v>
      </c>
      <c r="CA179" s="7">
        <v>-5</v>
      </c>
      <c r="CB179" s="7">
        <v>-5</v>
      </c>
      <c r="CC179" s="7">
        <v>-5</v>
      </c>
      <c r="CD179" s="6">
        <v>-5</v>
      </c>
      <c r="CE179" s="6">
        <f>IF(DU179&gt;=70, 5, 0)</f>
        <v>0</v>
      </c>
      <c r="CF179" s="6">
        <v>0</v>
      </c>
      <c r="CG179" s="6">
        <v>-5</v>
      </c>
      <c r="CH179" s="6"/>
      <c r="CI179" s="6">
        <v>-5</v>
      </c>
      <c r="CJ179" s="7"/>
      <c r="CK179" s="7"/>
      <c r="CL179" s="7"/>
      <c r="CM179" s="6"/>
      <c r="CN179" s="6">
        <f>IF(DX179&gt;=70, 5, 0)</f>
        <v>0</v>
      </c>
      <c r="CO179" s="6"/>
      <c r="CP179" s="6"/>
      <c r="CQ179" s="6"/>
      <c r="CR179" s="7"/>
      <c r="CS179" s="7">
        <f>IF(EH179&gt;=70, 6, 0)</f>
        <v>0</v>
      </c>
      <c r="CT179" s="7"/>
      <c r="CU179" s="6"/>
      <c r="CV179" s="7"/>
      <c r="CW179" s="6"/>
      <c r="CX179" s="10">
        <f>SUM(AR179:CW179)</f>
        <v>-92</v>
      </c>
      <c r="CY179" s="10">
        <v>50</v>
      </c>
      <c r="CZ179" s="17">
        <f>CX179+CY179</f>
        <v>-42</v>
      </c>
      <c r="DA179" s="1">
        <v>31.43</v>
      </c>
      <c r="DB179" s="18">
        <v>0</v>
      </c>
      <c r="DC179" s="18">
        <v>50</v>
      </c>
      <c r="DD179" s="30">
        <f>AVERAGE(DB179:DC179)</f>
        <v>25</v>
      </c>
      <c r="DE179" s="1">
        <v>0</v>
      </c>
      <c r="DF179" s="30">
        <v>0</v>
      </c>
      <c r="DG179" s="1">
        <v>0</v>
      </c>
      <c r="DH179" s="30">
        <v>0</v>
      </c>
      <c r="DI179" s="18">
        <v>0</v>
      </c>
      <c r="DJ179" s="18">
        <v>0</v>
      </c>
      <c r="DK179" s="1"/>
      <c r="DL179" s="15">
        <f>AVERAGE(DA179,DD179:DH179,DK179)</f>
        <v>9.4049999999999994</v>
      </c>
      <c r="DM179" s="1">
        <v>13.33</v>
      </c>
      <c r="DN179" s="1">
        <v>0</v>
      </c>
      <c r="DO179" s="1">
        <f>MAX(DM179:DN179)</f>
        <v>13.33</v>
      </c>
      <c r="DP179" s="30">
        <v>0</v>
      </c>
      <c r="DQ179" s="30">
        <v>0</v>
      </c>
      <c r="DR179" s="30">
        <f>MAX(DP179:DQ179)</f>
        <v>0</v>
      </c>
      <c r="DS179" s="1">
        <v>0</v>
      </c>
      <c r="DT179" s="1">
        <v>0</v>
      </c>
      <c r="DU179" s="1">
        <f>MAX(DS179:DT179)</f>
        <v>0</v>
      </c>
      <c r="DV179" s="30">
        <v>0</v>
      </c>
      <c r="DW179" s="30">
        <v>0</v>
      </c>
      <c r="DX179" s="30"/>
      <c r="DY179" s="15">
        <f>AVERAGE(DO179,DR179,DU179,DX179)</f>
        <v>4.4433333333333334</v>
      </c>
      <c r="DZ179" s="1">
        <v>0</v>
      </c>
      <c r="EA179" s="1">
        <v>0</v>
      </c>
      <c r="EB179" s="1">
        <f>MIN(MAX(DZ179:EA179)+0.2*EH179, 100)</f>
        <v>0</v>
      </c>
      <c r="EC179" s="30">
        <v>0</v>
      </c>
      <c r="ED179" s="30">
        <v>0</v>
      </c>
      <c r="EE179" s="30">
        <f>MIN(MAX(EC179:ED179)+0.15*EH179, 100)</f>
        <v>0</v>
      </c>
      <c r="EF179" s="1">
        <v>0</v>
      </c>
      <c r="EG179" s="1">
        <v>0</v>
      </c>
      <c r="EH179" s="1">
        <f>MAX(EF179:EG179)</f>
        <v>0</v>
      </c>
      <c r="EI179" s="15">
        <f>AVERAGE(EB179,EE179,EH179)</f>
        <v>0</v>
      </c>
      <c r="EJ179" s="3">
        <v>0.25</v>
      </c>
      <c r="EK179" s="3">
        <v>0.2</v>
      </c>
      <c r="EL179" s="3">
        <v>0.25</v>
      </c>
      <c r="EM179" s="3">
        <v>0.3</v>
      </c>
      <c r="EN179" s="25">
        <f>MIN(IF(C179="Yes",AQ179+CZ179,0),100)</f>
        <v>-41</v>
      </c>
      <c r="EO179" s="25">
        <f>IF(ES179&lt;0,EN179+ES179*-4,EN179)</f>
        <v>-14.967333333333332</v>
      </c>
      <c r="EP179" s="25">
        <f>MIN(IF(C179="Yes",AQ179+DL179,0), 100)</f>
        <v>10.404999999999999</v>
      </c>
      <c r="EQ179" s="25">
        <f>MIN(IF(C179="Yes",AQ179+DY179,0),100)</f>
        <v>5.4433333333333334</v>
      </c>
      <c r="ER179" s="25">
        <f>MIN(IF(C179="Yes",AQ179+EI179,0), 100)</f>
        <v>1</v>
      </c>
      <c r="ES179" s="26">
        <f>EJ179*EN179+EK179*EP179+EL179*EQ179+EM179*ER179</f>
        <v>-6.5081666666666669</v>
      </c>
      <c r="ET179" s="26">
        <f>EJ179*EO179+EK179*EP179+EL179*EQ179+EM179*ER179</f>
        <v>0</v>
      </c>
    </row>
    <row r="180" spans="1:150" customFormat="1" x14ac:dyDescent="0.3">
      <c r="A180">
        <v>1402019087</v>
      </c>
      <c r="B180" t="s">
        <v>106</v>
      </c>
      <c r="C180" s="2" t="s">
        <v>108</v>
      </c>
      <c r="D180" s="6"/>
      <c r="E180" s="6"/>
      <c r="F180" s="7"/>
      <c r="G180" s="7">
        <v>1</v>
      </c>
      <c r="H180" s="6"/>
      <c r="I180" s="6"/>
      <c r="J180" s="7"/>
      <c r="K180" s="7"/>
      <c r="L180" s="6"/>
      <c r="M180" s="8"/>
      <c r="N180" s="7"/>
      <c r="O180" s="7"/>
      <c r="P180" s="6"/>
      <c r="Q180" s="8"/>
      <c r="R180" s="7"/>
      <c r="S180" s="7"/>
      <c r="T180" s="6">
        <v>1</v>
      </c>
      <c r="U180" s="16"/>
      <c r="V180" s="7"/>
      <c r="W180" s="7"/>
      <c r="X180" s="6"/>
      <c r="Y180" s="6"/>
      <c r="Z180" s="7"/>
      <c r="AA180" s="7"/>
      <c r="AB180" s="6"/>
      <c r="AC180" s="6"/>
      <c r="AD180" s="7"/>
      <c r="AE180" s="8"/>
      <c r="AF180" s="10">
        <v>14</v>
      </c>
      <c r="AG180" s="10">
        <v>10</v>
      </c>
      <c r="AH180" s="10">
        <f>COUNT(D180:AE180)</f>
        <v>2</v>
      </c>
      <c r="AI180" s="22">
        <f>IF(C180="Yes",(AF180-AH180+(CZ180-50)/AG180)/AF180,0)</f>
        <v>0.14285714285714285</v>
      </c>
      <c r="AJ180" s="11">
        <f>SUM(D180:AE180)</f>
        <v>2</v>
      </c>
      <c r="AK180" s="10">
        <f>MAX(AJ180-AL180-AM180,0)*-1</f>
        <v>0</v>
      </c>
      <c r="AL180" s="10">
        <v>10</v>
      </c>
      <c r="AM180" s="10">
        <v>3</v>
      </c>
      <c r="AN180" s="7">
        <f>AJ180+AK180+AO180</f>
        <v>2</v>
      </c>
      <c r="AO180" s="6"/>
      <c r="AP180" s="3">
        <v>0.5</v>
      </c>
      <c r="AQ180" s="15">
        <f>MIN(AN180,AL180)*AP180</f>
        <v>1</v>
      </c>
      <c r="AR180" s="6">
        <v>0</v>
      </c>
      <c r="AS180" s="6">
        <v>0</v>
      </c>
      <c r="AT180" s="6">
        <v>-5</v>
      </c>
      <c r="AU180" s="6">
        <v>0</v>
      </c>
      <c r="AV180" s="7"/>
      <c r="AW180" s="7">
        <v>0</v>
      </c>
      <c r="AX180" s="7"/>
      <c r="AY180" s="7">
        <v>-5</v>
      </c>
      <c r="AZ180" s="6"/>
      <c r="BA180" s="6">
        <v>-5</v>
      </c>
      <c r="BB180" s="6"/>
      <c r="BC180" s="6">
        <v>-5</v>
      </c>
      <c r="BD180" s="7"/>
      <c r="BE180" s="7">
        <f>IF(DO180&gt;=70, 5, 0)</f>
        <v>0</v>
      </c>
      <c r="BF180" s="7"/>
      <c r="BG180" s="7"/>
      <c r="BH180" s="7">
        <v>-5</v>
      </c>
      <c r="BI180" s="6"/>
      <c r="BJ180" s="6">
        <f>IF(EB180&gt;=70, 6, 0)</f>
        <v>0</v>
      </c>
      <c r="BK180" s="6">
        <v>-5</v>
      </c>
      <c r="BL180" s="7">
        <v>-5</v>
      </c>
      <c r="BM180" s="7">
        <v>-5</v>
      </c>
      <c r="BN180" s="7">
        <v>-5</v>
      </c>
      <c r="BO180" s="6"/>
      <c r="BP180" s="6">
        <f>IF(EE180&gt;=70, 6, 0)</f>
        <v>0</v>
      </c>
      <c r="BQ180" s="6">
        <v>-5</v>
      </c>
      <c r="BR180" s="7"/>
      <c r="BS180" s="7">
        <v>-5</v>
      </c>
      <c r="BT180" s="7">
        <v>-5</v>
      </c>
      <c r="BU180" s="6">
        <v>5</v>
      </c>
      <c r="BV180" s="6">
        <v>-5</v>
      </c>
      <c r="BW180" s="6">
        <f>IF(DR180&gt;=70, 5, 0)</f>
        <v>0</v>
      </c>
      <c r="BX180" s="6">
        <v>-5</v>
      </c>
      <c r="BY180" s="6"/>
      <c r="BZ180" s="6">
        <v>-5</v>
      </c>
      <c r="CA180" s="7">
        <v>-5</v>
      </c>
      <c r="CB180" s="7">
        <v>-5</v>
      </c>
      <c r="CC180" s="7">
        <v>-5</v>
      </c>
      <c r="CD180" s="6">
        <v>-5</v>
      </c>
      <c r="CE180" s="6">
        <f>IF(DU180&gt;=70, 5, 0)</f>
        <v>0</v>
      </c>
      <c r="CF180" s="6">
        <v>0</v>
      </c>
      <c r="CG180" s="6">
        <v>-5</v>
      </c>
      <c r="CH180" s="6"/>
      <c r="CI180" s="6">
        <v>-5</v>
      </c>
      <c r="CJ180" s="7"/>
      <c r="CK180" s="7"/>
      <c r="CL180" s="7"/>
      <c r="CM180" s="6"/>
      <c r="CN180" s="6">
        <f>IF(DX180&gt;=70, 5, 0)</f>
        <v>0</v>
      </c>
      <c r="CO180" s="6"/>
      <c r="CP180" s="6"/>
      <c r="CQ180" s="6"/>
      <c r="CR180" s="7"/>
      <c r="CS180" s="7">
        <f>IF(EH180&gt;=70, 6, 0)</f>
        <v>0</v>
      </c>
      <c r="CT180" s="7"/>
      <c r="CU180" s="6"/>
      <c r="CV180" s="7"/>
      <c r="CW180" s="6"/>
      <c r="CX180" s="10">
        <f>SUM(AR180:CW180)</f>
        <v>-100</v>
      </c>
      <c r="CY180" s="10">
        <v>50</v>
      </c>
      <c r="CZ180" s="17">
        <f>CX180+CY180</f>
        <v>-50</v>
      </c>
      <c r="DA180" s="1">
        <v>0</v>
      </c>
      <c r="DB180" s="18">
        <v>0</v>
      </c>
      <c r="DC180" s="18">
        <v>0</v>
      </c>
      <c r="DD180" s="30">
        <f>AVERAGE(DB180:DC180)</f>
        <v>0</v>
      </c>
      <c r="DE180" s="1">
        <v>0</v>
      </c>
      <c r="DF180" s="30">
        <v>0</v>
      </c>
      <c r="DG180" s="1">
        <v>0</v>
      </c>
      <c r="DH180" s="30">
        <v>0</v>
      </c>
      <c r="DI180" s="18">
        <v>0</v>
      </c>
      <c r="DJ180" s="18">
        <v>0</v>
      </c>
      <c r="DK180" s="1"/>
      <c r="DL180" s="15">
        <f>AVERAGE(DA180,DD180:DH180,DK180)</f>
        <v>0</v>
      </c>
      <c r="DM180" s="1">
        <v>0</v>
      </c>
      <c r="DN180" s="1">
        <v>0</v>
      </c>
      <c r="DO180" s="1">
        <f>MAX(DM180:DN180)</f>
        <v>0</v>
      </c>
      <c r="DP180" s="30">
        <v>0</v>
      </c>
      <c r="DQ180" s="30">
        <v>0</v>
      </c>
      <c r="DR180" s="30">
        <f>MAX(DP180:DQ180)</f>
        <v>0</v>
      </c>
      <c r="DS180" s="1">
        <v>0</v>
      </c>
      <c r="DT180" s="1">
        <v>0</v>
      </c>
      <c r="DU180" s="1">
        <f>MAX(DS180:DT180)</f>
        <v>0</v>
      </c>
      <c r="DV180" s="30">
        <v>0</v>
      </c>
      <c r="DW180" s="30">
        <v>0</v>
      </c>
      <c r="DX180" s="30"/>
      <c r="DY180" s="15">
        <f>AVERAGE(DO180,DR180,DU180,DX180)</f>
        <v>0</v>
      </c>
      <c r="DZ180" s="1">
        <v>0</v>
      </c>
      <c r="EA180" s="1">
        <v>0</v>
      </c>
      <c r="EB180" s="1">
        <f>MIN(MAX(DZ180:EA180)+0.2*EH180, 100)</f>
        <v>0</v>
      </c>
      <c r="EC180" s="30">
        <v>0</v>
      </c>
      <c r="ED180" s="30">
        <v>0</v>
      </c>
      <c r="EE180" s="30">
        <f>MIN(MAX(EC180:ED180)+0.15*EH180, 100)</f>
        <v>0</v>
      </c>
      <c r="EF180" s="1">
        <v>0</v>
      </c>
      <c r="EG180" s="1">
        <v>0</v>
      </c>
      <c r="EH180" s="1">
        <f>MAX(EF180:EG180)</f>
        <v>0</v>
      </c>
      <c r="EI180" s="15">
        <f>AVERAGE(EB180,EE180,EH180)</f>
        <v>0</v>
      </c>
      <c r="EJ180" s="3">
        <v>0.25</v>
      </c>
      <c r="EK180" s="3">
        <v>0.2</v>
      </c>
      <c r="EL180" s="3">
        <v>0.25</v>
      </c>
      <c r="EM180" s="3">
        <v>0.3</v>
      </c>
      <c r="EN180" s="25">
        <f>MIN(IF(C180="Yes",AQ180+CZ180,0),100)</f>
        <v>-49</v>
      </c>
      <c r="EO180" s="25">
        <f>IF(ES180&lt;0,EN180+ES180*-4,EN180)</f>
        <v>-3</v>
      </c>
      <c r="EP180" s="25">
        <f>MIN(IF(C180="Yes",AQ180+DL180,0), 100)</f>
        <v>1</v>
      </c>
      <c r="EQ180" s="25">
        <f>MIN(IF(C180="Yes",AQ180+DY180,0),100)</f>
        <v>1</v>
      </c>
      <c r="ER180" s="25">
        <f>MIN(IF(C180="Yes",AQ180+EI180,0), 100)</f>
        <v>1</v>
      </c>
      <c r="ES180" s="26">
        <f>EJ180*EN180+EK180*EP180+EL180*EQ180+EM180*ER180</f>
        <v>-11.5</v>
      </c>
      <c r="ET180" s="26">
        <f>EJ180*EO180+EK180*EP180+EL180*EQ180+EM180*ER180</f>
        <v>0</v>
      </c>
    </row>
    <row r="181" spans="1:150" customFormat="1" x14ac:dyDescent="0.3">
      <c r="A181">
        <v>1402019107</v>
      </c>
      <c r="B181" t="s">
        <v>107</v>
      </c>
      <c r="C181" s="2" t="s">
        <v>108</v>
      </c>
      <c r="D181" s="6"/>
      <c r="E181" s="6"/>
      <c r="F181" s="7"/>
      <c r="G181" s="7"/>
      <c r="H181" s="6">
        <v>0</v>
      </c>
      <c r="I181" s="6">
        <v>1</v>
      </c>
      <c r="J181" s="7"/>
      <c r="K181" s="7"/>
      <c r="L181" s="6"/>
      <c r="M181" s="8"/>
      <c r="N181" s="7"/>
      <c r="O181" s="7"/>
      <c r="P181" s="6"/>
      <c r="Q181" s="8"/>
      <c r="R181" s="7"/>
      <c r="S181" s="7"/>
      <c r="T181" s="6"/>
      <c r="U181" s="6"/>
      <c r="V181" s="7"/>
      <c r="W181" s="7"/>
      <c r="X181" s="6"/>
      <c r="Y181" s="6"/>
      <c r="Z181" s="7"/>
      <c r="AA181" s="7"/>
      <c r="AB181" s="6"/>
      <c r="AC181" s="6"/>
      <c r="AD181" s="7"/>
      <c r="AE181" s="8"/>
      <c r="AF181" s="10">
        <v>14</v>
      </c>
      <c r="AG181" s="10">
        <v>10</v>
      </c>
      <c r="AH181" s="10">
        <f>COUNT(D181:AE181)</f>
        <v>2</v>
      </c>
      <c r="AI181" s="22">
        <f>IF(C181="Yes",(AF181-AH181+(CZ181-50)/AG181)/AF181,0)</f>
        <v>0.30714285714285711</v>
      </c>
      <c r="AJ181" s="11">
        <f>SUM(D181:AE181)</f>
        <v>1</v>
      </c>
      <c r="AK181" s="10">
        <f>MAX(AJ181-AL181-AM181,0)*-1</f>
        <v>0</v>
      </c>
      <c r="AL181" s="10">
        <v>10</v>
      </c>
      <c r="AM181" s="10">
        <v>3</v>
      </c>
      <c r="AN181" s="7">
        <f>AJ181+AK181+AO181</f>
        <v>1</v>
      </c>
      <c r="AO181" s="6"/>
      <c r="AP181" s="3">
        <v>0.5</v>
      </c>
      <c r="AQ181" s="15">
        <f>MIN(AN181,AL181)*AP181</f>
        <v>0.5</v>
      </c>
      <c r="AR181" s="6">
        <v>0</v>
      </c>
      <c r="AS181" s="6">
        <v>0</v>
      </c>
      <c r="AT181" s="6">
        <v>0</v>
      </c>
      <c r="AU181" s="6">
        <v>0</v>
      </c>
      <c r="AV181" s="7"/>
      <c r="AW181" s="7">
        <v>0</v>
      </c>
      <c r="AX181" s="7"/>
      <c r="AY181" s="7">
        <v>-5</v>
      </c>
      <c r="AZ181" s="6"/>
      <c r="BA181" s="6">
        <v>3</v>
      </c>
      <c r="BB181" s="6"/>
      <c r="BC181" s="6">
        <v>-5</v>
      </c>
      <c r="BD181" s="7"/>
      <c r="BE181" s="7">
        <f>IF(DO181&gt;=70, 5, 0)</f>
        <v>0</v>
      </c>
      <c r="BF181" s="7"/>
      <c r="BG181" s="7"/>
      <c r="BH181" s="7">
        <v>-5</v>
      </c>
      <c r="BI181" s="6"/>
      <c r="BJ181" s="6">
        <f>IF(EB181&gt;=70, 6, 0)</f>
        <v>0</v>
      </c>
      <c r="BK181" s="6">
        <v>-5</v>
      </c>
      <c r="BL181" s="7">
        <v>0</v>
      </c>
      <c r="BM181" s="7">
        <v>-5</v>
      </c>
      <c r="BN181" s="7">
        <v>-5</v>
      </c>
      <c r="BO181" s="6"/>
      <c r="BP181" s="6">
        <f>IF(EE181&gt;=70, 6, 0)</f>
        <v>0</v>
      </c>
      <c r="BQ181" s="6">
        <v>-5</v>
      </c>
      <c r="BR181" s="7"/>
      <c r="BS181" s="7">
        <v>-5</v>
      </c>
      <c r="BT181" s="7">
        <v>-5</v>
      </c>
      <c r="BU181" s="6"/>
      <c r="BV181" s="6">
        <v>-5</v>
      </c>
      <c r="BW181" s="6">
        <f>IF(DR181&gt;=70, 5, 0)</f>
        <v>0</v>
      </c>
      <c r="BX181" s="6">
        <v>-5</v>
      </c>
      <c r="BY181" s="6"/>
      <c r="BZ181" s="6">
        <v>-5</v>
      </c>
      <c r="CA181" s="7">
        <v>-5</v>
      </c>
      <c r="CB181" s="7">
        <v>-5</v>
      </c>
      <c r="CC181" s="7">
        <v>-5</v>
      </c>
      <c r="CD181" s="6">
        <v>0</v>
      </c>
      <c r="CE181" s="6">
        <f>IF(DU181&gt;=70, 5, 0)</f>
        <v>0</v>
      </c>
      <c r="CF181" s="6">
        <v>0</v>
      </c>
      <c r="CG181" s="6">
        <v>0</v>
      </c>
      <c r="CH181" s="6"/>
      <c r="CI181" s="6">
        <v>-5</v>
      </c>
      <c r="CJ181" s="7"/>
      <c r="CK181" s="7"/>
      <c r="CL181" s="7"/>
      <c r="CM181" s="6"/>
      <c r="CN181" s="6">
        <f>IF(DX181&gt;=70, 5, 0)</f>
        <v>0</v>
      </c>
      <c r="CO181" s="6"/>
      <c r="CP181" s="6"/>
      <c r="CQ181" s="6"/>
      <c r="CR181" s="7"/>
      <c r="CS181" s="7">
        <f>IF(EH181&gt;=70, 6, 0)</f>
        <v>0</v>
      </c>
      <c r="CT181" s="7"/>
      <c r="CU181" s="6"/>
      <c r="CV181" s="7"/>
      <c r="CW181" s="6"/>
      <c r="CX181" s="10">
        <f>SUM(AR181:CW181)</f>
        <v>-77</v>
      </c>
      <c r="CY181" s="10">
        <v>50</v>
      </c>
      <c r="CZ181" s="17">
        <f>CX181+CY181</f>
        <v>-27</v>
      </c>
      <c r="DA181" s="1">
        <v>20</v>
      </c>
      <c r="DB181" s="18">
        <v>0</v>
      </c>
      <c r="DC181" s="18">
        <v>0</v>
      </c>
      <c r="DD181" s="30">
        <f>AVERAGE(DB181:DC181)</f>
        <v>0</v>
      </c>
      <c r="DE181" s="1">
        <v>0</v>
      </c>
      <c r="DF181" s="30">
        <v>0</v>
      </c>
      <c r="DG181" s="1">
        <v>0</v>
      </c>
      <c r="DH181" s="30">
        <v>0</v>
      </c>
      <c r="DI181" s="18">
        <v>0</v>
      </c>
      <c r="DJ181" s="18">
        <v>0</v>
      </c>
      <c r="DK181" s="1"/>
      <c r="DL181" s="15">
        <f>AVERAGE(DA181,DD181:DH181,DK181)</f>
        <v>3.3333333333333335</v>
      </c>
      <c r="DM181" s="1">
        <v>0</v>
      </c>
      <c r="DN181" s="1">
        <v>26.67</v>
      </c>
      <c r="DO181" s="1">
        <f>MAX(DM181:DN181)</f>
        <v>26.67</v>
      </c>
      <c r="DP181" s="30">
        <v>0</v>
      </c>
      <c r="DQ181" s="30">
        <v>0</v>
      </c>
      <c r="DR181" s="30">
        <f>MAX(DP181:DQ181)</f>
        <v>0</v>
      </c>
      <c r="DS181" s="1">
        <v>0</v>
      </c>
      <c r="DT181" s="1">
        <v>0</v>
      </c>
      <c r="DU181" s="1">
        <f>MAX(DS181:DT181)</f>
        <v>0</v>
      </c>
      <c r="DV181" s="30">
        <v>0</v>
      </c>
      <c r="DW181" s="30">
        <v>0</v>
      </c>
      <c r="DX181" s="30"/>
      <c r="DY181" s="15">
        <f>AVERAGE(DO181,DR181,DU181,DX181)</f>
        <v>8.89</v>
      </c>
      <c r="DZ181" s="1">
        <v>0</v>
      </c>
      <c r="EA181" s="1">
        <v>0</v>
      </c>
      <c r="EB181" s="1">
        <f>MIN(MAX(DZ181:EA181)+0.2*EH181, 100)</f>
        <v>0</v>
      </c>
      <c r="EC181" s="30">
        <v>0</v>
      </c>
      <c r="ED181" s="30">
        <v>0</v>
      </c>
      <c r="EE181" s="30">
        <f>MIN(MAX(EC181:ED181)+0.15*EH181, 100)</f>
        <v>0</v>
      </c>
      <c r="EF181" s="1">
        <v>0</v>
      </c>
      <c r="EG181" s="1">
        <v>0</v>
      </c>
      <c r="EH181" s="1">
        <f>MAX(EF181:EG181)</f>
        <v>0</v>
      </c>
      <c r="EI181" s="15">
        <f>AVERAGE(EB181,EE181,EH181)</f>
        <v>0</v>
      </c>
      <c r="EJ181" s="3">
        <v>0.25</v>
      </c>
      <c r="EK181" s="3">
        <v>0.2</v>
      </c>
      <c r="EL181" s="3">
        <v>0.25</v>
      </c>
      <c r="EM181" s="3">
        <v>0.3</v>
      </c>
      <c r="EN181" s="25">
        <f>MIN(IF(C181="Yes",AQ181+CZ181,0),100)</f>
        <v>-26.5</v>
      </c>
      <c r="EO181" s="25">
        <f>IF(ES181&lt;0,EN181+ES181*-4,EN181)</f>
        <v>-13.056666666666667</v>
      </c>
      <c r="EP181" s="25">
        <f>MIN(IF(C181="Yes",AQ181+DL181,0), 100)</f>
        <v>3.8333333333333335</v>
      </c>
      <c r="EQ181" s="25">
        <f>MIN(IF(C181="Yes",AQ181+DY181,0),100)</f>
        <v>9.39</v>
      </c>
      <c r="ER181" s="25">
        <f>MIN(IF(C181="Yes",AQ181+EI181,0), 100)</f>
        <v>0.5</v>
      </c>
      <c r="ES181" s="26">
        <f>EJ181*EN181+EK181*EP181+EL181*EQ181+EM181*ER181</f>
        <v>-3.3608333333333333</v>
      </c>
      <c r="ET181" s="26">
        <f>EJ181*EO181+EK181*EP181+EL181*EQ181+EM181*ER181</f>
        <v>0</v>
      </c>
    </row>
    <row r="182" spans="1:150" customFormat="1" x14ac:dyDescent="0.3">
      <c r="A182">
        <v>1402019114</v>
      </c>
      <c r="B182" t="s">
        <v>106</v>
      </c>
      <c r="C182" s="2" t="s">
        <v>108</v>
      </c>
      <c r="D182" s="6">
        <v>1</v>
      </c>
      <c r="E182" s="6">
        <v>1</v>
      </c>
      <c r="F182" s="7"/>
      <c r="G182" s="7">
        <v>1</v>
      </c>
      <c r="H182" s="6"/>
      <c r="I182" s="6"/>
      <c r="J182" s="7"/>
      <c r="K182" s="7"/>
      <c r="L182" s="6"/>
      <c r="M182" s="8"/>
      <c r="N182" s="7"/>
      <c r="O182" s="7"/>
      <c r="P182" s="6"/>
      <c r="Q182" s="8"/>
      <c r="R182" s="7"/>
      <c r="S182" s="7"/>
      <c r="T182" s="6"/>
      <c r="U182" s="6"/>
      <c r="V182" s="7"/>
      <c r="W182" s="7"/>
      <c r="X182" s="6"/>
      <c r="Y182" s="6"/>
      <c r="Z182" s="7"/>
      <c r="AA182" s="7"/>
      <c r="AB182" s="6"/>
      <c r="AC182" s="6"/>
      <c r="AD182" s="7"/>
      <c r="AE182" s="8"/>
      <c r="AF182" s="10">
        <v>14</v>
      </c>
      <c r="AG182" s="10">
        <v>10</v>
      </c>
      <c r="AH182" s="10">
        <f>COUNT(D182:AE182)</f>
        <v>3</v>
      </c>
      <c r="AI182" s="22">
        <f>IF(C182="Yes",(AF182-AH182+(CZ182-50)/AG182)/AF182,0)</f>
        <v>3.5714285714285712E-2</v>
      </c>
      <c r="AJ182" s="11">
        <f>SUM(D182:AE182)</f>
        <v>3</v>
      </c>
      <c r="AK182" s="10">
        <f>MAX(AJ182-AL182-AM182,0)*-1</f>
        <v>0</v>
      </c>
      <c r="AL182" s="10">
        <v>10</v>
      </c>
      <c r="AM182" s="10">
        <v>3</v>
      </c>
      <c r="AN182" s="7">
        <f>AJ182+AK182+AO182</f>
        <v>3</v>
      </c>
      <c r="AO182" s="6"/>
      <c r="AP182" s="3">
        <v>0.5</v>
      </c>
      <c r="AQ182" s="15">
        <f>MIN(AN182,AL182)*AP182</f>
        <v>1.5</v>
      </c>
      <c r="AR182" s="6">
        <v>0</v>
      </c>
      <c r="AS182" s="6">
        <v>0</v>
      </c>
      <c r="AT182" s="6">
        <v>-5</v>
      </c>
      <c r="AU182" s="6">
        <v>0</v>
      </c>
      <c r="AV182" s="7"/>
      <c r="AW182" s="7">
        <v>0</v>
      </c>
      <c r="AX182" s="7"/>
      <c r="AY182" s="7">
        <v>-5</v>
      </c>
      <c r="AZ182" s="6"/>
      <c r="BA182" s="6">
        <v>-5</v>
      </c>
      <c r="BB182" s="6"/>
      <c r="BC182" s="6">
        <v>-5</v>
      </c>
      <c r="BD182" s="7"/>
      <c r="BE182" s="7">
        <f>IF(DO182&gt;=70, 5, 0)</f>
        <v>0</v>
      </c>
      <c r="BF182" s="7"/>
      <c r="BG182" s="7"/>
      <c r="BH182" s="7">
        <v>-5</v>
      </c>
      <c r="BI182" s="6"/>
      <c r="BJ182" s="6">
        <f>IF(EB182&gt;=70, 6, 0)</f>
        <v>0</v>
      </c>
      <c r="BK182" s="6">
        <v>-5</v>
      </c>
      <c r="BL182" s="7">
        <v>-5</v>
      </c>
      <c r="BM182" s="7">
        <v>-5</v>
      </c>
      <c r="BN182" s="7">
        <v>-5</v>
      </c>
      <c r="BO182" s="6"/>
      <c r="BP182" s="6">
        <f>IF(EE182&gt;=70, 6, 0)</f>
        <v>0</v>
      </c>
      <c r="BQ182" s="6">
        <v>-5</v>
      </c>
      <c r="BR182" s="7"/>
      <c r="BS182" s="7">
        <v>-5</v>
      </c>
      <c r="BT182" s="7">
        <v>-5</v>
      </c>
      <c r="BU182" s="6"/>
      <c r="BV182" s="6">
        <v>-5</v>
      </c>
      <c r="BW182" s="6">
        <f>IF(DR182&gt;=70, 5, 0)</f>
        <v>0</v>
      </c>
      <c r="BX182" s="6">
        <v>-5</v>
      </c>
      <c r="BY182" s="6"/>
      <c r="BZ182" s="6">
        <v>-5</v>
      </c>
      <c r="CA182" s="7">
        <v>-5</v>
      </c>
      <c r="CB182" s="7">
        <v>-5</v>
      </c>
      <c r="CC182" s="7">
        <v>-5</v>
      </c>
      <c r="CD182" s="6">
        <v>-5</v>
      </c>
      <c r="CE182" s="6">
        <f>IF(DU182&gt;=70, 5, 0)</f>
        <v>0</v>
      </c>
      <c r="CF182" s="6">
        <v>0</v>
      </c>
      <c r="CG182" s="6">
        <v>-5</v>
      </c>
      <c r="CH182" s="6"/>
      <c r="CI182" s="6">
        <v>-5</v>
      </c>
      <c r="CJ182" s="7"/>
      <c r="CK182" s="7"/>
      <c r="CL182" s="7"/>
      <c r="CM182" s="6"/>
      <c r="CN182" s="6">
        <f>IF(DX182&gt;=70, 5, 0)</f>
        <v>0</v>
      </c>
      <c r="CO182" s="6"/>
      <c r="CP182" s="6"/>
      <c r="CQ182" s="6"/>
      <c r="CR182" s="7"/>
      <c r="CS182" s="7">
        <f>IF(EH182&gt;=70, 6, 0)</f>
        <v>0</v>
      </c>
      <c r="CT182" s="7"/>
      <c r="CU182" s="6"/>
      <c r="CV182" s="7"/>
      <c r="CW182" s="6"/>
      <c r="CX182" s="10">
        <f>SUM(AR182:CW182)</f>
        <v>-105</v>
      </c>
      <c r="CY182" s="10">
        <v>50</v>
      </c>
      <c r="CZ182" s="17">
        <f>CX182+CY182</f>
        <v>-55</v>
      </c>
      <c r="DA182" s="1">
        <v>0</v>
      </c>
      <c r="DB182" s="18">
        <v>0</v>
      </c>
      <c r="DC182" s="18">
        <v>0</v>
      </c>
      <c r="DD182" s="30">
        <f>AVERAGE(DB182:DC182)</f>
        <v>0</v>
      </c>
      <c r="DE182" s="1">
        <v>0</v>
      </c>
      <c r="DF182" s="30">
        <v>0</v>
      </c>
      <c r="DG182" s="1">
        <v>0</v>
      </c>
      <c r="DH182" s="30">
        <v>0</v>
      </c>
      <c r="DI182" s="18">
        <v>0</v>
      </c>
      <c r="DJ182" s="18">
        <v>0</v>
      </c>
      <c r="DK182" s="1"/>
      <c r="DL182" s="15">
        <f>AVERAGE(DA182,DD182:DH182,DK182)</f>
        <v>0</v>
      </c>
      <c r="DM182" s="1">
        <v>0</v>
      </c>
      <c r="DN182" s="1">
        <v>0</v>
      </c>
      <c r="DO182" s="1">
        <f>MAX(DM182:DN182)</f>
        <v>0</v>
      </c>
      <c r="DP182" s="30">
        <v>0</v>
      </c>
      <c r="DQ182" s="30">
        <v>0</v>
      </c>
      <c r="DR182" s="30">
        <f>MAX(DP182:DQ182)</f>
        <v>0</v>
      </c>
      <c r="DS182" s="1">
        <v>0</v>
      </c>
      <c r="DT182" s="1">
        <v>0</v>
      </c>
      <c r="DU182" s="1">
        <f>MAX(DS182:DT182)</f>
        <v>0</v>
      </c>
      <c r="DV182" s="30">
        <v>0</v>
      </c>
      <c r="DW182" s="30">
        <v>0</v>
      </c>
      <c r="DX182" s="30"/>
      <c r="DY182" s="15">
        <f>AVERAGE(DO182,DR182,DU182,DX182)</f>
        <v>0</v>
      </c>
      <c r="DZ182" s="1">
        <v>0</v>
      </c>
      <c r="EA182" s="1">
        <v>0</v>
      </c>
      <c r="EB182" s="1">
        <f>MIN(MAX(DZ182:EA182)+0.2*EH182, 100)</f>
        <v>0</v>
      </c>
      <c r="EC182" s="30">
        <v>0</v>
      </c>
      <c r="ED182" s="30">
        <v>0</v>
      </c>
      <c r="EE182" s="30">
        <f>MIN(MAX(EC182:ED182)+0.15*EH182, 100)</f>
        <v>0</v>
      </c>
      <c r="EF182" s="1">
        <v>0</v>
      </c>
      <c r="EG182" s="1">
        <v>0</v>
      </c>
      <c r="EH182" s="1">
        <f>MAX(EF182:EG182)</f>
        <v>0</v>
      </c>
      <c r="EI182" s="15">
        <f>AVERAGE(EB182,EE182,EH182)</f>
        <v>0</v>
      </c>
      <c r="EJ182" s="3">
        <v>0.25</v>
      </c>
      <c r="EK182" s="3">
        <v>0.2</v>
      </c>
      <c r="EL182" s="3">
        <v>0.25</v>
      </c>
      <c r="EM182" s="3">
        <v>0.3</v>
      </c>
      <c r="EN182" s="25">
        <f>MIN(IF(C182="Yes",AQ182+CZ182,0),100)</f>
        <v>-53.5</v>
      </c>
      <c r="EO182" s="25">
        <f>IF(ES182&lt;0,EN182+ES182*-4,EN182)</f>
        <v>-4.5</v>
      </c>
      <c r="EP182" s="25">
        <f>MIN(IF(C182="Yes",AQ182+DL182,0), 100)</f>
        <v>1.5</v>
      </c>
      <c r="EQ182" s="25">
        <f>MIN(IF(C182="Yes",AQ182+DY182,0),100)</f>
        <v>1.5</v>
      </c>
      <c r="ER182" s="25">
        <f>MIN(IF(C182="Yes",AQ182+EI182,0), 100)</f>
        <v>1.5</v>
      </c>
      <c r="ES182" s="26">
        <f>EJ182*EN182+EK182*EP182+EL182*EQ182+EM182*ER182</f>
        <v>-12.25</v>
      </c>
      <c r="ET182" s="26">
        <f>EJ182*EO182+EK182*EP182+EL182*EQ182+EM182*ER182</f>
        <v>0</v>
      </c>
    </row>
    <row r="183" spans="1:150" customFormat="1" x14ac:dyDescent="0.3">
      <c r="A183">
        <v>1402019115</v>
      </c>
      <c r="B183" t="s">
        <v>106</v>
      </c>
      <c r="C183" s="2" t="s">
        <v>108</v>
      </c>
      <c r="D183" s="6"/>
      <c r="E183" s="6"/>
      <c r="F183" s="7"/>
      <c r="G183" s="7"/>
      <c r="H183" s="6">
        <v>0</v>
      </c>
      <c r="I183" s="6"/>
      <c r="J183" s="7"/>
      <c r="K183" s="7"/>
      <c r="L183" s="6"/>
      <c r="M183" s="8"/>
      <c r="N183" s="7"/>
      <c r="O183" s="7"/>
      <c r="P183" s="6"/>
      <c r="Q183" s="8"/>
      <c r="R183" s="7"/>
      <c r="S183" s="7"/>
      <c r="T183" s="6"/>
      <c r="U183" s="6"/>
      <c r="V183" s="7"/>
      <c r="W183" s="7"/>
      <c r="X183" s="6"/>
      <c r="Y183" s="6"/>
      <c r="Z183" s="7"/>
      <c r="AA183" s="7"/>
      <c r="AB183" s="6"/>
      <c r="AC183" s="6"/>
      <c r="AD183" s="7"/>
      <c r="AE183" s="8"/>
      <c r="AF183" s="10">
        <v>14</v>
      </c>
      <c r="AG183" s="10">
        <v>10</v>
      </c>
      <c r="AH183" s="10">
        <f>COUNT(D183:AE183)</f>
        <v>1</v>
      </c>
      <c r="AI183" s="22">
        <f>IF(C183="Yes",(AF183-AH183+(CZ183-50)/AG183)/AF183,0)</f>
        <v>0.25714285714285712</v>
      </c>
      <c r="AJ183" s="11">
        <f>SUM(D183:AE183)</f>
        <v>0</v>
      </c>
      <c r="AK183" s="10">
        <f>MAX(AJ183-AL183-AM183,0)*-1</f>
        <v>0</v>
      </c>
      <c r="AL183" s="10">
        <v>10</v>
      </c>
      <c r="AM183" s="10">
        <v>3</v>
      </c>
      <c r="AN183" s="7">
        <f>AJ183+AK183+AO183</f>
        <v>0</v>
      </c>
      <c r="AO183" s="6"/>
      <c r="AP183" s="3">
        <v>0.5</v>
      </c>
      <c r="AQ183" s="15">
        <f>MIN(AN183,AL183)*AP183</f>
        <v>0</v>
      </c>
      <c r="AR183" s="6">
        <v>0</v>
      </c>
      <c r="AS183" s="6">
        <v>0</v>
      </c>
      <c r="AT183" s="6">
        <v>1</v>
      </c>
      <c r="AU183" s="6">
        <v>0</v>
      </c>
      <c r="AV183" s="7"/>
      <c r="AW183" s="7">
        <v>0</v>
      </c>
      <c r="AX183" s="7"/>
      <c r="AY183" s="7">
        <v>0</v>
      </c>
      <c r="AZ183" s="6"/>
      <c r="BA183" s="6">
        <v>-5</v>
      </c>
      <c r="BB183" s="6"/>
      <c r="BC183" s="6">
        <v>-5</v>
      </c>
      <c r="BD183" s="7"/>
      <c r="BE183" s="7">
        <f>IF(DO183&gt;=70, 5, 0)</f>
        <v>0</v>
      </c>
      <c r="BF183" s="7"/>
      <c r="BG183" s="7"/>
      <c r="BH183" s="7">
        <v>-5</v>
      </c>
      <c r="BI183" s="6"/>
      <c r="BJ183" s="6">
        <f>IF(EB183&gt;=70, 6, 0)</f>
        <v>0</v>
      </c>
      <c r="BK183" s="6">
        <v>-5</v>
      </c>
      <c r="BL183" s="7">
        <v>-5</v>
      </c>
      <c r="BM183" s="7">
        <v>-5</v>
      </c>
      <c r="BN183" s="7">
        <v>-5</v>
      </c>
      <c r="BO183" s="6"/>
      <c r="BP183" s="6">
        <f>IF(EE183&gt;=70, 6, 0)</f>
        <v>0</v>
      </c>
      <c r="BQ183" s="6">
        <v>-5</v>
      </c>
      <c r="BR183" s="7"/>
      <c r="BS183" s="7">
        <v>-5</v>
      </c>
      <c r="BT183" s="7">
        <v>-5</v>
      </c>
      <c r="BU183" s="6"/>
      <c r="BV183" s="6">
        <v>-5</v>
      </c>
      <c r="BW183" s="6">
        <f>IF(DR183&gt;=70, 5, 0)</f>
        <v>0</v>
      </c>
      <c r="BX183" s="6">
        <v>-5</v>
      </c>
      <c r="BY183" s="6"/>
      <c r="BZ183" s="6">
        <v>-5</v>
      </c>
      <c r="CA183" s="7">
        <v>-5</v>
      </c>
      <c r="CB183" s="7">
        <v>-5</v>
      </c>
      <c r="CC183" s="7">
        <v>-5</v>
      </c>
      <c r="CD183" s="6">
        <v>-5</v>
      </c>
      <c r="CE183" s="6">
        <f>IF(DU183&gt;=70, 5, 0)</f>
        <v>0</v>
      </c>
      <c r="CF183" s="6">
        <v>0</v>
      </c>
      <c r="CG183" s="6">
        <v>-5</v>
      </c>
      <c r="CH183" s="6"/>
      <c r="CI183" s="6">
        <v>-5</v>
      </c>
      <c r="CJ183" s="7"/>
      <c r="CK183" s="7"/>
      <c r="CL183" s="7"/>
      <c r="CM183" s="6"/>
      <c r="CN183" s="6">
        <f>IF(DX183&gt;=70, 5, 0)</f>
        <v>0</v>
      </c>
      <c r="CO183" s="6"/>
      <c r="CP183" s="6"/>
      <c r="CQ183" s="6"/>
      <c r="CR183" s="7"/>
      <c r="CS183" s="7">
        <f>IF(EH183&gt;=70, 6, 0)</f>
        <v>0</v>
      </c>
      <c r="CT183" s="7"/>
      <c r="CU183" s="6"/>
      <c r="CV183" s="7"/>
      <c r="CW183" s="6"/>
      <c r="CX183" s="10">
        <f>SUM(AR183:CW183)</f>
        <v>-94</v>
      </c>
      <c r="CY183" s="10">
        <v>50</v>
      </c>
      <c r="CZ183" s="17">
        <f>CX183+CY183</f>
        <v>-44</v>
      </c>
      <c r="DA183" s="1">
        <v>71.430000000000007</v>
      </c>
      <c r="DB183" s="18">
        <v>0</v>
      </c>
      <c r="DC183" s="18">
        <v>0</v>
      </c>
      <c r="DD183" s="30">
        <f>AVERAGE(DB183:DC183)</f>
        <v>0</v>
      </c>
      <c r="DE183" s="1">
        <v>0</v>
      </c>
      <c r="DF183" s="30">
        <v>0</v>
      </c>
      <c r="DG183" s="1">
        <v>0</v>
      </c>
      <c r="DH183" s="30">
        <v>0</v>
      </c>
      <c r="DI183" s="18">
        <v>0</v>
      </c>
      <c r="DJ183" s="18">
        <v>0</v>
      </c>
      <c r="DK183" s="1"/>
      <c r="DL183" s="15">
        <f>AVERAGE(DA183,DD183:DH183,DK183)</f>
        <v>11.905000000000001</v>
      </c>
      <c r="DM183" s="1">
        <v>26.67</v>
      </c>
      <c r="DN183" s="1">
        <v>0</v>
      </c>
      <c r="DO183" s="1">
        <f>MAX(DM183:DN183)</f>
        <v>26.67</v>
      </c>
      <c r="DP183" s="30">
        <v>0</v>
      </c>
      <c r="DQ183" s="30">
        <v>0</v>
      </c>
      <c r="DR183" s="30">
        <f>MAX(DP183:DQ183)</f>
        <v>0</v>
      </c>
      <c r="DS183" s="1">
        <v>0</v>
      </c>
      <c r="DT183" s="1">
        <v>0</v>
      </c>
      <c r="DU183" s="1">
        <f>MAX(DS183:DT183)</f>
        <v>0</v>
      </c>
      <c r="DV183" s="30">
        <v>0</v>
      </c>
      <c r="DW183" s="30">
        <v>0</v>
      </c>
      <c r="DX183" s="30"/>
      <c r="DY183" s="15">
        <f>AVERAGE(DO183,DR183,DU183,DX183)</f>
        <v>8.89</v>
      </c>
      <c r="DZ183" s="1">
        <v>0</v>
      </c>
      <c r="EA183" s="1">
        <v>0</v>
      </c>
      <c r="EB183" s="1">
        <f>MIN(MAX(DZ183:EA183)+0.2*EH183, 100)</f>
        <v>0</v>
      </c>
      <c r="EC183" s="30">
        <v>8.33</v>
      </c>
      <c r="ED183" s="30">
        <v>0</v>
      </c>
      <c r="EE183" s="30">
        <f>MIN(MAX(EC183:ED183)+0.15*EH183, 100)</f>
        <v>8.33</v>
      </c>
      <c r="EF183" s="1">
        <v>0</v>
      </c>
      <c r="EG183" s="1">
        <v>0</v>
      </c>
      <c r="EH183" s="1">
        <f>MAX(EF183:EG183)</f>
        <v>0</v>
      </c>
      <c r="EI183" s="15">
        <f>AVERAGE(EB183,EE183,EH183)</f>
        <v>2.7766666666666668</v>
      </c>
      <c r="EJ183" s="3">
        <v>0.25</v>
      </c>
      <c r="EK183" s="3">
        <v>0.2</v>
      </c>
      <c r="EL183" s="3">
        <v>0.25</v>
      </c>
      <c r="EM183" s="3">
        <v>0.3</v>
      </c>
      <c r="EN183" s="25">
        <f>MIN(IF(C183="Yes",AQ183+CZ183,0),100)</f>
        <v>-44</v>
      </c>
      <c r="EO183" s="25">
        <f>IF(ES183&lt;0,EN183+ES183*-4,EN183)</f>
        <v>-21.746000000000002</v>
      </c>
      <c r="EP183" s="25">
        <f>MIN(IF(C183="Yes",AQ183+DL183,0), 100)</f>
        <v>11.905000000000001</v>
      </c>
      <c r="EQ183" s="25">
        <f>MIN(IF(C183="Yes",AQ183+DY183,0),100)</f>
        <v>8.89</v>
      </c>
      <c r="ER183" s="25">
        <f>MIN(IF(C183="Yes",AQ183+EI183,0), 100)</f>
        <v>2.7766666666666668</v>
      </c>
      <c r="ES183" s="26">
        <f>EJ183*EN183+EK183*EP183+EL183*EQ183+EM183*ER183</f>
        <v>-5.5634999999999994</v>
      </c>
      <c r="ET183" s="26">
        <f>EJ183*EO183+EK183*EP183+EL183*EQ183+EM183*ER183</f>
        <v>0</v>
      </c>
    </row>
    <row r="184" spans="1:150" customFormat="1" x14ac:dyDescent="0.3">
      <c r="A184">
        <v>1402019121</v>
      </c>
      <c r="B184" t="s">
        <v>107</v>
      </c>
      <c r="C184" s="2" t="s">
        <v>109</v>
      </c>
      <c r="D184" s="6"/>
      <c r="E184" s="6"/>
      <c r="F184" s="7"/>
      <c r="G184" s="7"/>
      <c r="H184" s="6"/>
      <c r="I184" s="6"/>
      <c r="J184" s="7"/>
      <c r="K184" s="7"/>
      <c r="L184" s="6"/>
      <c r="M184" s="8"/>
      <c r="N184" s="7"/>
      <c r="O184" s="7"/>
      <c r="P184" s="6"/>
      <c r="Q184" s="8"/>
      <c r="R184" s="7"/>
      <c r="S184" s="7"/>
      <c r="T184" s="6"/>
      <c r="U184" s="6"/>
      <c r="V184" s="7"/>
      <c r="W184" s="7"/>
      <c r="X184" s="6"/>
      <c r="Y184" s="6"/>
      <c r="Z184" s="7"/>
      <c r="AA184" s="7"/>
      <c r="AB184" s="6"/>
      <c r="AC184" s="6"/>
      <c r="AD184" s="7"/>
      <c r="AE184" s="8"/>
      <c r="AF184" s="10">
        <v>14</v>
      </c>
      <c r="AG184" s="10">
        <v>10</v>
      </c>
      <c r="AH184" s="10">
        <f>COUNT(D184:AE184)</f>
        <v>0</v>
      </c>
      <c r="AI184" s="22">
        <f>IF(C184="Yes",(AF184-AH184+(CZ184-50)/AG184)/AF184,0)</f>
        <v>0</v>
      </c>
      <c r="AJ184" s="11">
        <f>SUM(D184:AE184)</f>
        <v>0</v>
      </c>
      <c r="AK184" s="10">
        <f>MAX(AJ184-AL184-AM184,0)*-1</f>
        <v>0</v>
      </c>
      <c r="AL184" s="10">
        <v>10</v>
      </c>
      <c r="AM184" s="10">
        <v>3</v>
      </c>
      <c r="AN184" s="7">
        <f>AJ184+AK184+AO184</f>
        <v>0</v>
      </c>
      <c r="AO184" s="6"/>
      <c r="AP184" s="3">
        <v>0.5</v>
      </c>
      <c r="AQ184" s="15">
        <f>MIN(AN184,AL184)*AP184</f>
        <v>0</v>
      </c>
      <c r="AR184" s="6">
        <v>0</v>
      </c>
      <c r="AS184" s="6">
        <v>0</v>
      </c>
      <c r="AT184" s="6">
        <v>-5</v>
      </c>
      <c r="AU184" s="6">
        <v>0</v>
      </c>
      <c r="AV184" s="7"/>
      <c r="AW184" s="7">
        <v>-5</v>
      </c>
      <c r="AX184" s="7"/>
      <c r="AY184" s="7">
        <v>-5</v>
      </c>
      <c r="AZ184" s="6"/>
      <c r="BA184" s="6">
        <v>-5</v>
      </c>
      <c r="BB184" s="6"/>
      <c r="BC184" s="6">
        <v>-5</v>
      </c>
      <c r="BD184" s="7"/>
      <c r="BE184" s="7">
        <f>IF(DO184&gt;=70, 5, 0)</f>
        <v>0</v>
      </c>
      <c r="BF184" s="7"/>
      <c r="BG184" s="7"/>
      <c r="BH184" s="7">
        <v>-5</v>
      </c>
      <c r="BI184" s="6"/>
      <c r="BJ184" s="6">
        <f>IF(EB184&gt;=70, 6, 0)</f>
        <v>0</v>
      </c>
      <c r="BK184" s="6">
        <v>-5</v>
      </c>
      <c r="BL184" s="7">
        <v>-5</v>
      </c>
      <c r="BM184" s="7">
        <v>-5</v>
      </c>
      <c r="BN184" s="7">
        <v>-5</v>
      </c>
      <c r="BO184" s="6"/>
      <c r="BP184" s="6">
        <f>IF(EE184&gt;=70, 6, 0)</f>
        <v>0</v>
      </c>
      <c r="BQ184" s="6">
        <v>-5</v>
      </c>
      <c r="BR184" s="7"/>
      <c r="BS184" s="7">
        <v>-5</v>
      </c>
      <c r="BT184" s="7">
        <v>-5</v>
      </c>
      <c r="BU184" s="6"/>
      <c r="BV184" s="6">
        <v>-5</v>
      </c>
      <c r="BW184" s="6">
        <f>IF(DR184&gt;=70, 5, 0)</f>
        <v>0</v>
      </c>
      <c r="BX184" s="6">
        <v>-5</v>
      </c>
      <c r="BY184" s="6"/>
      <c r="BZ184" s="6">
        <v>-5</v>
      </c>
      <c r="CA184" s="7">
        <v>-5</v>
      </c>
      <c r="CB184" s="7">
        <v>-5</v>
      </c>
      <c r="CC184" s="7">
        <v>-5</v>
      </c>
      <c r="CD184" s="6">
        <v>-5</v>
      </c>
      <c r="CE184" s="6">
        <f>IF(DU184&gt;=70, 5, 0)</f>
        <v>0</v>
      </c>
      <c r="CF184" s="6">
        <v>0</v>
      </c>
      <c r="CG184" s="6">
        <v>-5</v>
      </c>
      <c r="CH184" s="6"/>
      <c r="CI184" s="6">
        <v>-5</v>
      </c>
      <c r="CJ184" s="7"/>
      <c r="CK184" s="7"/>
      <c r="CL184" s="7"/>
      <c r="CM184" s="6"/>
      <c r="CN184" s="6">
        <f>IF(DX184&gt;=70, 5, 0)</f>
        <v>0</v>
      </c>
      <c r="CO184" s="6"/>
      <c r="CP184" s="6"/>
      <c r="CQ184" s="6"/>
      <c r="CR184" s="7"/>
      <c r="CS184" s="7">
        <f>IF(EH184&gt;=70, 6, 0)</f>
        <v>0</v>
      </c>
      <c r="CT184" s="7"/>
      <c r="CU184" s="6"/>
      <c r="CV184" s="7"/>
      <c r="CW184" s="6"/>
      <c r="CX184" s="10">
        <f>SUM(AR184:CW184)</f>
        <v>-110</v>
      </c>
      <c r="CY184" s="10">
        <v>50</v>
      </c>
      <c r="CZ184" s="17">
        <f>CX184+CY184</f>
        <v>-60</v>
      </c>
      <c r="DA184" s="1">
        <v>0</v>
      </c>
      <c r="DB184" s="18">
        <v>0</v>
      </c>
      <c r="DC184" s="18">
        <v>0</v>
      </c>
      <c r="DD184" s="30">
        <f>AVERAGE(DB184:DC184)</f>
        <v>0</v>
      </c>
      <c r="DE184" s="1">
        <v>0</v>
      </c>
      <c r="DF184" s="30">
        <v>0</v>
      </c>
      <c r="DG184" s="1">
        <v>0</v>
      </c>
      <c r="DH184" s="30">
        <v>0</v>
      </c>
      <c r="DI184" s="18">
        <v>0</v>
      </c>
      <c r="DJ184" s="18">
        <v>0</v>
      </c>
      <c r="DK184" s="1"/>
      <c r="DL184" s="15">
        <f>AVERAGE(DA184,DD184:DH184,DK184)</f>
        <v>0</v>
      </c>
      <c r="DM184" s="1">
        <v>0</v>
      </c>
      <c r="DN184" s="1">
        <v>0</v>
      </c>
      <c r="DO184" s="1">
        <f>MAX(DM184:DN184)</f>
        <v>0</v>
      </c>
      <c r="DP184" s="30">
        <v>0</v>
      </c>
      <c r="DQ184" s="30">
        <v>0</v>
      </c>
      <c r="DR184" s="30">
        <f>MAX(DP184:DQ184)</f>
        <v>0</v>
      </c>
      <c r="DS184" s="1">
        <v>0</v>
      </c>
      <c r="DT184" s="1">
        <v>0</v>
      </c>
      <c r="DU184" s="1">
        <f>MAX(DS184:DT184)</f>
        <v>0</v>
      </c>
      <c r="DV184" s="30">
        <v>0</v>
      </c>
      <c r="DW184" s="30">
        <v>0</v>
      </c>
      <c r="DX184" s="30"/>
      <c r="DY184" s="15">
        <f>AVERAGE(DO184,DR184,DU184,DX184)</f>
        <v>0</v>
      </c>
      <c r="DZ184" s="1">
        <v>0</v>
      </c>
      <c r="EA184" s="1">
        <v>0</v>
      </c>
      <c r="EB184" s="1">
        <f>MIN(MAX(DZ184:EA184)+0.2*EH184, 100)</f>
        <v>0</v>
      </c>
      <c r="EC184" s="30">
        <v>0</v>
      </c>
      <c r="ED184" s="30">
        <v>0</v>
      </c>
      <c r="EE184" s="30">
        <f>MIN(MAX(EC184:ED184)+0.15*EH184, 100)</f>
        <v>0</v>
      </c>
      <c r="EF184" s="1">
        <v>0</v>
      </c>
      <c r="EG184" s="1">
        <v>0</v>
      </c>
      <c r="EH184" s="1">
        <f>MAX(EF184:EG184)</f>
        <v>0</v>
      </c>
      <c r="EI184" s="15">
        <f>AVERAGE(EB184,EE184,EH184)</f>
        <v>0</v>
      </c>
      <c r="EJ184" s="3">
        <v>0.25</v>
      </c>
      <c r="EK184" s="3">
        <v>0.2</v>
      </c>
      <c r="EL184" s="3">
        <v>0.25</v>
      </c>
      <c r="EM184" s="3">
        <v>0.3</v>
      </c>
      <c r="EN184" s="25">
        <f>MIN(IF(C184="Yes",AQ184+CZ184,0),100)</f>
        <v>0</v>
      </c>
      <c r="EO184" s="25">
        <f>IF(ES184&lt;0,EN184+ES184*-4,EN184)</f>
        <v>0</v>
      </c>
      <c r="EP184" s="25">
        <f>MIN(IF(C184="Yes",AQ184+DL184,0), 100)</f>
        <v>0</v>
      </c>
      <c r="EQ184" s="25">
        <f>MIN(IF(C184="Yes",AQ184+DY184,0),100)</f>
        <v>0</v>
      </c>
      <c r="ER184" s="25">
        <f>MIN(IF(C184="Yes",AQ184+EI184,0), 100)</f>
        <v>0</v>
      </c>
      <c r="ES184" s="26">
        <f>EJ184*EN184+EK184*EP184+EL184*EQ184+EM184*ER184</f>
        <v>0</v>
      </c>
      <c r="ET184" s="26">
        <f>EJ184*EO184+EK184*EP184+EL184*EQ184+EM184*ER184</f>
        <v>0</v>
      </c>
    </row>
    <row r="185" spans="1:150" customFormat="1" x14ac:dyDescent="0.3">
      <c r="A185">
        <v>1402019122</v>
      </c>
      <c r="B185" t="s">
        <v>107</v>
      </c>
      <c r="C185" s="2" t="s">
        <v>108</v>
      </c>
      <c r="D185" s="6"/>
      <c r="E185" s="6"/>
      <c r="F185" s="7"/>
      <c r="G185" s="7"/>
      <c r="H185" s="6"/>
      <c r="I185" s="6"/>
      <c r="J185" s="7"/>
      <c r="K185" s="7"/>
      <c r="L185" s="6"/>
      <c r="M185" s="8"/>
      <c r="N185" s="7"/>
      <c r="O185" s="7"/>
      <c r="P185" s="6"/>
      <c r="Q185" s="8"/>
      <c r="R185" s="7"/>
      <c r="S185" s="7"/>
      <c r="T185" s="6"/>
      <c r="U185" s="6"/>
      <c r="V185" s="7"/>
      <c r="W185" s="7"/>
      <c r="X185" s="6"/>
      <c r="Y185" s="6"/>
      <c r="Z185" s="7"/>
      <c r="AA185" s="7"/>
      <c r="AB185" s="6"/>
      <c r="AC185" s="6"/>
      <c r="AD185" s="7"/>
      <c r="AE185" s="8"/>
      <c r="AF185" s="10">
        <v>14</v>
      </c>
      <c r="AG185" s="10">
        <v>10</v>
      </c>
      <c r="AH185" s="10">
        <f>COUNT(D185:AE185)</f>
        <v>0</v>
      </c>
      <c r="AI185" s="22">
        <f>IF(C185="Yes",(AF185-AH185+(CZ185-50)/AG185)/AF185,0)</f>
        <v>0.25</v>
      </c>
      <c r="AJ185" s="11">
        <f>SUM(D185:AE185)</f>
        <v>0</v>
      </c>
      <c r="AK185" s="10">
        <f>MAX(AJ185-AL185-AM185,0)*-1</f>
        <v>0</v>
      </c>
      <c r="AL185" s="10">
        <v>10</v>
      </c>
      <c r="AM185" s="10">
        <v>3</v>
      </c>
      <c r="AN185" s="7">
        <f>AJ185+AK185+AO185</f>
        <v>0</v>
      </c>
      <c r="AO185" s="6"/>
      <c r="AP185" s="3">
        <v>0.5</v>
      </c>
      <c r="AQ185" s="15">
        <f>MIN(AN185,AL185)*AP185</f>
        <v>0</v>
      </c>
      <c r="AR185" s="6">
        <v>0</v>
      </c>
      <c r="AS185" s="6">
        <v>0</v>
      </c>
      <c r="AT185" s="6">
        <v>-5</v>
      </c>
      <c r="AU185" s="6">
        <v>0</v>
      </c>
      <c r="AV185" s="7"/>
      <c r="AW185" s="7">
        <v>0</v>
      </c>
      <c r="AX185" s="7"/>
      <c r="AY185" s="7">
        <v>-5</v>
      </c>
      <c r="AZ185" s="6"/>
      <c r="BA185" s="6">
        <v>-5</v>
      </c>
      <c r="BB185" s="6"/>
      <c r="BC185" s="6">
        <v>-5</v>
      </c>
      <c r="BD185" s="7"/>
      <c r="BE185" s="7">
        <f>IF(DO185&gt;=70, 5, 0)</f>
        <v>0</v>
      </c>
      <c r="BF185" s="7"/>
      <c r="BG185" s="7"/>
      <c r="BH185" s="7">
        <v>-5</v>
      </c>
      <c r="BI185" s="6"/>
      <c r="BJ185" s="6">
        <f>IF(EB185&gt;=70, 6, 0)</f>
        <v>0</v>
      </c>
      <c r="BK185" s="6">
        <v>-5</v>
      </c>
      <c r="BL185" s="7">
        <v>-5</v>
      </c>
      <c r="BM185" s="7">
        <v>-5</v>
      </c>
      <c r="BN185" s="7">
        <v>-5</v>
      </c>
      <c r="BO185" s="6"/>
      <c r="BP185" s="6">
        <f>IF(EE185&gt;=70, 6, 0)</f>
        <v>0</v>
      </c>
      <c r="BQ185" s="6">
        <v>-5</v>
      </c>
      <c r="BR185" s="7"/>
      <c r="BS185" s="7">
        <v>-5</v>
      </c>
      <c r="BT185" s="7">
        <v>-5</v>
      </c>
      <c r="BU185" s="6"/>
      <c r="BV185" s="6">
        <v>-5</v>
      </c>
      <c r="BW185" s="6">
        <f>IF(DR185&gt;=70, 5, 0)</f>
        <v>0</v>
      </c>
      <c r="BX185" s="6">
        <v>-5</v>
      </c>
      <c r="BY185" s="6"/>
      <c r="BZ185" s="6">
        <v>-5</v>
      </c>
      <c r="CA185" s="7">
        <v>-5</v>
      </c>
      <c r="CB185" s="7">
        <v>-5</v>
      </c>
      <c r="CC185" s="7">
        <v>-5</v>
      </c>
      <c r="CD185" s="6">
        <v>-5</v>
      </c>
      <c r="CE185" s="6">
        <f>IF(DU185&gt;=70, 5, 0)</f>
        <v>0</v>
      </c>
      <c r="CF185" s="6">
        <v>0</v>
      </c>
      <c r="CG185" s="6">
        <v>-5</v>
      </c>
      <c r="CH185" s="6"/>
      <c r="CI185" s="6">
        <v>-5</v>
      </c>
      <c r="CJ185" s="7"/>
      <c r="CK185" s="7"/>
      <c r="CL185" s="7"/>
      <c r="CM185" s="6"/>
      <c r="CN185" s="6">
        <f>IF(DX185&gt;=70, 5, 0)</f>
        <v>0</v>
      </c>
      <c r="CO185" s="6"/>
      <c r="CP185" s="6"/>
      <c r="CQ185" s="6"/>
      <c r="CR185" s="7"/>
      <c r="CS185" s="7">
        <f>IF(EH185&gt;=70, 6, 0)</f>
        <v>0</v>
      </c>
      <c r="CT185" s="7"/>
      <c r="CU185" s="6"/>
      <c r="CV185" s="7"/>
      <c r="CW185" s="6"/>
      <c r="CX185" s="10">
        <f>SUM(AR185:CW185)</f>
        <v>-105</v>
      </c>
      <c r="CY185" s="10">
        <v>50</v>
      </c>
      <c r="CZ185" s="17">
        <f>CX185+CY185</f>
        <v>-55</v>
      </c>
      <c r="DA185" s="1">
        <v>0</v>
      </c>
      <c r="DB185" s="18">
        <v>0</v>
      </c>
      <c r="DC185" s="18">
        <v>0</v>
      </c>
      <c r="DD185" s="30">
        <f>AVERAGE(DB185:DC185)</f>
        <v>0</v>
      </c>
      <c r="DE185" s="1">
        <v>0</v>
      </c>
      <c r="DF185" s="30">
        <v>0</v>
      </c>
      <c r="DG185" s="1">
        <v>0</v>
      </c>
      <c r="DH185" s="30">
        <v>0</v>
      </c>
      <c r="DI185" s="18">
        <v>0</v>
      </c>
      <c r="DJ185" s="18">
        <v>0</v>
      </c>
      <c r="DK185" s="1"/>
      <c r="DL185" s="15">
        <f>AVERAGE(DA185,DD185:DH185,DK185)</f>
        <v>0</v>
      </c>
      <c r="DM185" s="1">
        <v>0</v>
      </c>
      <c r="DN185" s="1">
        <v>0</v>
      </c>
      <c r="DO185" s="1">
        <f>MAX(DM185:DN185)</f>
        <v>0</v>
      </c>
      <c r="DP185" s="30">
        <v>0</v>
      </c>
      <c r="DQ185" s="30">
        <v>0</v>
      </c>
      <c r="DR185" s="30">
        <f>MAX(DP185:DQ185)</f>
        <v>0</v>
      </c>
      <c r="DS185" s="1">
        <v>0</v>
      </c>
      <c r="DT185" s="1">
        <v>0</v>
      </c>
      <c r="DU185" s="1">
        <f>MAX(DS185:DT185)</f>
        <v>0</v>
      </c>
      <c r="DV185" s="30">
        <v>0</v>
      </c>
      <c r="DW185" s="30">
        <v>0</v>
      </c>
      <c r="DX185" s="30"/>
      <c r="DY185" s="15">
        <f>AVERAGE(DO185,DR185,DU185,DX185)</f>
        <v>0</v>
      </c>
      <c r="DZ185" s="1">
        <v>0</v>
      </c>
      <c r="EA185" s="1">
        <v>0</v>
      </c>
      <c r="EB185" s="1">
        <f>MIN(MAX(DZ185:EA185)+0.2*EH185, 100)</f>
        <v>0</v>
      </c>
      <c r="EC185" s="30">
        <v>0</v>
      </c>
      <c r="ED185" s="30">
        <v>0</v>
      </c>
      <c r="EE185" s="30">
        <f>MIN(MAX(EC185:ED185)+0.15*EH185, 100)</f>
        <v>0</v>
      </c>
      <c r="EF185" s="1">
        <v>0</v>
      </c>
      <c r="EG185" s="1">
        <v>0</v>
      </c>
      <c r="EH185" s="1">
        <f>MAX(EF185:EG185)</f>
        <v>0</v>
      </c>
      <c r="EI185" s="15">
        <f>AVERAGE(EB185,EE185,EH185)</f>
        <v>0</v>
      </c>
      <c r="EJ185" s="3">
        <v>0.25</v>
      </c>
      <c r="EK185" s="3">
        <v>0.2</v>
      </c>
      <c r="EL185" s="3">
        <v>0.25</v>
      </c>
      <c r="EM185" s="3">
        <v>0.3</v>
      </c>
      <c r="EN185" s="25">
        <f>MIN(IF(C185="Yes",AQ185+CZ185,0),100)</f>
        <v>-55</v>
      </c>
      <c r="EO185" s="25">
        <f>IF(ES185&lt;0,EN185+ES185*-4,EN185)</f>
        <v>0</v>
      </c>
      <c r="EP185" s="25">
        <f>MIN(IF(C185="Yes",AQ185+DL185,0), 100)</f>
        <v>0</v>
      </c>
      <c r="EQ185" s="25">
        <f>MIN(IF(C185="Yes",AQ185+DY185,0),100)</f>
        <v>0</v>
      </c>
      <c r="ER185" s="25">
        <f>MIN(IF(C185="Yes",AQ185+EI185,0), 100)</f>
        <v>0</v>
      </c>
      <c r="ES185" s="26">
        <f>EJ185*EN185+EK185*EP185+EL185*EQ185+EM185*ER185</f>
        <v>-13.75</v>
      </c>
      <c r="ET185" s="26">
        <f>EJ185*EO185+EK185*EP185+EL185*EQ185+EM185*ER185</f>
        <v>0</v>
      </c>
    </row>
    <row r="186" spans="1:150" customFormat="1" x14ac:dyDescent="0.3">
      <c r="A186">
        <v>1402019124</v>
      </c>
      <c r="B186" t="s">
        <v>105</v>
      </c>
      <c r="C186" s="2" t="s">
        <v>108</v>
      </c>
      <c r="D186" s="6"/>
      <c r="E186" s="6"/>
      <c r="F186" s="7">
        <v>1</v>
      </c>
      <c r="G186" s="7"/>
      <c r="H186" s="6"/>
      <c r="I186" s="6"/>
      <c r="J186" s="7">
        <v>0</v>
      </c>
      <c r="K186" s="7"/>
      <c r="L186" s="6"/>
      <c r="M186" s="8"/>
      <c r="N186" s="7"/>
      <c r="O186" s="7"/>
      <c r="P186" s="6"/>
      <c r="Q186" s="8"/>
      <c r="R186" s="7"/>
      <c r="S186" s="7"/>
      <c r="T186" s="6"/>
      <c r="U186" s="6"/>
      <c r="V186" s="7"/>
      <c r="W186" s="7"/>
      <c r="X186" s="6"/>
      <c r="Y186" s="6"/>
      <c r="Z186" s="7"/>
      <c r="AA186" s="7"/>
      <c r="AB186" s="6"/>
      <c r="AC186" s="6"/>
      <c r="AD186" s="7"/>
      <c r="AE186" s="8"/>
      <c r="AF186" s="10">
        <v>14</v>
      </c>
      <c r="AG186" s="10">
        <v>10</v>
      </c>
      <c r="AH186" s="10">
        <f>COUNT(D186:AE186)</f>
        <v>2</v>
      </c>
      <c r="AI186" s="22">
        <f>IF(C186="Yes",(AF186-AH186+(CZ186-50)/AG186)/AF186,0)</f>
        <v>0.38571428571428573</v>
      </c>
      <c r="AJ186" s="11">
        <f>SUM(D186:AE186)</f>
        <v>1</v>
      </c>
      <c r="AK186" s="10">
        <f>MAX(AJ186-AL186-AM186,0)*-1</f>
        <v>0</v>
      </c>
      <c r="AL186" s="10">
        <v>10</v>
      </c>
      <c r="AM186" s="10">
        <v>3</v>
      </c>
      <c r="AN186" s="7">
        <f>AJ186+AK186+AO186</f>
        <v>1</v>
      </c>
      <c r="AO186" s="6"/>
      <c r="AP186" s="3">
        <v>0.5</v>
      </c>
      <c r="AQ186" s="15">
        <f>MIN(AN186,AL186)*AP186</f>
        <v>0.5</v>
      </c>
      <c r="AR186" s="6">
        <v>0</v>
      </c>
      <c r="AS186" s="6">
        <v>0</v>
      </c>
      <c r="AT186" s="6">
        <v>4</v>
      </c>
      <c r="AU186" s="6">
        <v>0</v>
      </c>
      <c r="AV186" s="7"/>
      <c r="AW186" s="7">
        <v>0</v>
      </c>
      <c r="AX186" s="7"/>
      <c r="AY186" s="7">
        <v>0</v>
      </c>
      <c r="AZ186" s="6"/>
      <c r="BA186" s="6">
        <v>0</v>
      </c>
      <c r="BB186" s="6"/>
      <c r="BC186" s="6">
        <v>0</v>
      </c>
      <c r="BD186" s="7"/>
      <c r="BE186" s="7">
        <f>IF(DO186&gt;=70, 5, 0)</f>
        <v>0</v>
      </c>
      <c r="BF186" s="7"/>
      <c r="BG186" s="7"/>
      <c r="BH186" s="7">
        <v>0</v>
      </c>
      <c r="BI186" s="6"/>
      <c r="BJ186" s="6">
        <f>IF(EB186&gt;=70, 6, 0)</f>
        <v>0</v>
      </c>
      <c r="BK186" s="6">
        <v>-5</v>
      </c>
      <c r="BL186" s="7">
        <v>-5</v>
      </c>
      <c r="BM186" s="7">
        <v>-5</v>
      </c>
      <c r="BN186" s="7">
        <v>-5</v>
      </c>
      <c r="BO186" s="6"/>
      <c r="BP186" s="6">
        <f>IF(EE186&gt;=70, 6, 0)</f>
        <v>0</v>
      </c>
      <c r="BQ186" s="6">
        <v>-5</v>
      </c>
      <c r="BR186" s="7"/>
      <c r="BS186" s="7">
        <v>-5</v>
      </c>
      <c r="BT186" s="7">
        <v>-5</v>
      </c>
      <c r="BU186" s="6"/>
      <c r="BV186" s="6">
        <v>-5</v>
      </c>
      <c r="BW186" s="6">
        <f>IF(DR186&gt;=70, 5, 0)</f>
        <v>0</v>
      </c>
      <c r="BX186" s="6">
        <v>-5</v>
      </c>
      <c r="BY186" s="6"/>
      <c r="BZ186" s="6">
        <v>-5</v>
      </c>
      <c r="CA186" s="7">
        <v>-5</v>
      </c>
      <c r="CB186" s="7">
        <v>-5</v>
      </c>
      <c r="CC186" s="7">
        <v>-5</v>
      </c>
      <c r="CD186" s="6">
        <v>-5</v>
      </c>
      <c r="CE186" s="6">
        <f>IF(DU186&gt;=70, 5, 0)</f>
        <v>0</v>
      </c>
      <c r="CF186" s="6">
        <v>0</v>
      </c>
      <c r="CG186" s="6">
        <v>-5</v>
      </c>
      <c r="CH186" s="6"/>
      <c r="CI186" s="6">
        <v>-5</v>
      </c>
      <c r="CJ186" s="7"/>
      <c r="CK186" s="7"/>
      <c r="CL186" s="7"/>
      <c r="CM186" s="6"/>
      <c r="CN186" s="6">
        <f>IF(DX186&gt;=70, 5, 0)</f>
        <v>0</v>
      </c>
      <c r="CO186" s="6"/>
      <c r="CP186" s="6"/>
      <c r="CQ186" s="6"/>
      <c r="CR186" s="7"/>
      <c r="CS186" s="7">
        <f>IF(EH186&gt;=70, 6, 0)</f>
        <v>0</v>
      </c>
      <c r="CT186" s="7"/>
      <c r="CU186" s="6"/>
      <c r="CV186" s="7"/>
      <c r="CW186" s="6">
        <v>10</v>
      </c>
      <c r="CX186" s="10">
        <f>SUM(AR186:CW186)</f>
        <v>-66</v>
      </c>
      <c r="CY186" s="10">
        <v>50</v>
      </c>
      <c r="CZ186" s="17">
        <f>CX186+CY186</f>
        <v>-16</v>
      </c>
      <c r="DA186" s="1">
        <v>51.43</v>
      </c>
      <c r="DB186" s="18">
        <v>0</v>
      </c>
      <c r="DC186" s="18">
        <v>0</v>
      </c>
      <c r="DD186" s="30">
        <f>AVERAGE(DB186:DC186)</f>
        <v>0</v>
      </c>
      <c r="DE186" s="1">
        <v>0</v>
      </c>
      <c r="DF186" s="30">
        <v>0</v>
      </c>
      <c r="DG186" s="1">
        <v>0</v>
      </c>
      <c r="DH186" s="30">
        <v>0</v>
      </c>
      <c r="DI186" s="18">
        <v>0</v>
      </c>
      <c r="DJ186" s="18">
        <v>0</v>
      </c>
      <c r="DK186" s="1"/>
      <c r="DL186" s="15">
        <f>AVERAGE(DA186,DD186:DH186,DK186)</f>
        <v>8.5716666666666672</v>
      </c>
      <c r="DM186" s="1">
        <v>0</v>
      </c>
      <c r="DN186" s="1">
        <v>0</v>
      </c>
      <c r="DO186" s="1">
        <f>MAX(DM186:DN186)</f>
        <v>0</v>
      </c>
      <c r="DP186" s="30">
        <v>0</v>
      </c>
      <c r="DQ186" s="30">
        <v>0</v>
      </c>
      <c r="DR186" s="30">
        <f>MAX(DP186:DQ186)</f>
        <v>0</v>
      </c>
      <c r="DS186" s="1">
        <v>0</v>
      </c>
      <c r="DT186" s="1">
        <v>0</v>
      </c>
      <c r="DU186" s="1">
        <f>MAX(DS186:DT186)</f>
        <v>0</v>
      </c>
      <c r="DV186" s="30">
        <v>0</v>
      </c>
      <c r="DW186" s="30">
        <v>0</v>
      </c>
      <c r="DX186" s="30"/>
      <c r="DY186" s="15">
        <f>AVERAGE(DO186,DR186,DU186,DX186)</f>
        <v>0</v>
      </c>
      <c r="DZ186" s="1">
        <v>6.67</v>
      </c>
      <c r="EA186" s="1">
        <v>0</v>
      </c>
      <c r="EB186" s="1">
        <f>MIN(MAX(DZ186:EA186)+0.2*EH186, 100)</f>
        <v>6.67</v>
      </c>
      <c r="EC186" s="30">
        <v>0</v>
      </c>
      <c r="ED186" s="30">
        <v>0</v>
      </c>
      <c r="EE186" s="30">
        <f>MIN(MAX(EC186:ED186)+0.15*EH186, 100)</f>
        <v>0</v>
      </c>
      <c r="EF186" s="1">
        <v>0</v>
      </c>
      <c r="EG186" s="1">
        <v>0</v>
      </c>
      <c r="EH186" s="1">
        <f>MAX(EF186:EG186)</f>
        <v>0</v>
      </c>
      <c r="EI186" s="15">
        <f>AVERAGE(EB186,EE186,EH186)</f>
        <v>2.2233333333333332</v>
      </c>
      <c r="EJ186" s="3">
        <v>0.25</v>
      </c>
      <c r="EK186" s="3">
        <v>0.2</v>
      </c>
      <c r="EL186" s="3">
        <v>0.25</v>
      </c>
      <c r="EM186" s="3">
        <v>0.3</v>
      </c>
      <c r="EN186" s="25">
        <f>MIN(IF(C186="Yes",AQ186+CZ186,0),100)</f>
        <v>-15.5</v>
      </c>
      <c r="EO186" s="25">
        <f>IF(ES186&lt;0,EN186+ES186*-4,EN186)</f>
        <v>-11.025333333333336</v>
      </c>
      <c r="EP186" s="25">
        <f>MIN(IF(C186="Yes",AQ186+DL186,0), 100)</f>
        <v>9.0716666666666672</v>
      </c>
      <c r="EQ186" s="25">
        <f>MIN(IF(C186="Yes",AQ186+DY186,0),100)</f>
        <v>0.5</v>
      </c>
      <c r="ER186" s="25">
        <f>MIN(IF(C186="Yes",AQ186+EI186,0), 100)</f>
        <v>2.7233333333333332</v>
      </c>
      <c r="ES186" s="26">
        <f>EJ186*EN186+EK186*EP186+EL186*EQ186+EM186*ER186</f>
        <v>-1.1186666666666663</v>
      </c>
      <c r="ET186" s="26">
        <f>EJ186*EO186+EK186*EP186+EL186*EQ186+EM186*ER186</f>
        <v>0</v>
      </c>
    </row>
    <row r="187" spans="1:150" customFormat="1" x14ac:dyDescent="0.3">
      <c r="A187">
        <v>1402019128</v>
      </c>
      <c r="B187" t="s">
        <v>106</v>
      </c>
      <c r="C187" s="2" t="s">
        <v>109</v>
      </c>
      <c r="D187" s="6"/>
      <c r="E187" s="6"/>
      <c r="F187" s="7"/>
      <c r="G187" s="7"/>
      <c r="H187" s="6"/>
      <c r="I187" s="6"/>
      <c r="J187" s="7">
        <v>1</v>
      </c>
      <c r="K187" s="7"/>
      <c r="L187" s="6"/>
      <c r="M187" s="8"/>
      <c r="N187" s="7"/>
      <c r="O187" s="7"/>
      <c r="P187" s="6"/>
      <c r="Q187" s="8"/>
      <c r="R187" s="7"/>
      <c r="S187" s="7"/>
      <c r="T187" s="6"/>
      <c r="U187" s="6"/>
      <c r="V187" s="7"/>
      <c r="W187" s="7"/>
      <c r="X187" s="6"/>
      <c r="Y187" s="6"/>
      <c r="Z187" s="7"/>
      <c r="AA187" s="7"/>
      <c r="AB187" s="6"/>
      <c r="AC187" s="6"/>
      <c r="AD187" s="7"/>
      <c r="AE187" s="8"/>
      <c r="AF187" s="10">
        <v>14</v>
      </c>
      <c r="AG187" s="10">
        <v>10</v>
      </c>
      <c r="AH187" s="10">
        <f>COUNT(D187:AE187)</f>
        <v>1</v>
      </c>
      <c r="AI187" s="22">
        <f>IF(C187="Yes",(AF187-AH187+(CZ187-50)/AG187)/AF187,0)</f>
        <v>0</v>
      </c>
      <c r="AJ187" s="11">
        <f>SUM(D187:AE187)</f>
        <v>1</v>
      </c>
      <c r="AK187" s="10">
        <f>MAX(AJ187-AL187-AM187,0)*-1</f>
        <v>0</v>
      </c>
      <c r="AL187" s="10">
        <v>10</v>
      </c>
      <c r="AM187" s="10">
        <v>3</v>
      </c>
      <c r="AN187" s="7">
        <f>AJ187+AK187+AO187</f>
        <v>1</v>
      </c>
      <c r="AO187" s="6"/>
      <c r="AP187" s="3">
        <v>0.5</v>
      </c>
      <c r="AQ187" s="15">
        <f>MIN(AN187,AL187)*AP187</f>
        <v>0.5</v>
      </c>
      <c r="AR187" s="6">
        <v>0</v>
      </c>
      <c r="AS187" s="6">
        <v>0</v>
      </c>
      <c r="AT187" s="6">
        <v>-5</v>
      </c>
      <c r="AU187" s="6">
        <v>0</v>
      </c>
      <c r="AV187" s="7"/>
      <c r="AW187" s="7">
        <v>-5</v>
      </c>
      <c r="AX187" s="7"/>
      <c r="AY187" s="7">
        <v>-5</v>
      </c>
      <c r="AZ187" s="6"/>
      <c r="BA187" s="6">
        <v>-5</v>
      </c>
      <c r="BB187" s="6"/>
      <c r="BC187" s="6">
        <v>-5</v>
      </c>
      <c r="BD187" s="7"/>
      <c r="BE187" s="7">
        <f>IF(DO187&gt;=70, 5, 0)</f>
        <v>0</v>
      </c>
      <c r="BF187" s="7"/>
      <c r="BG187" s="7"/>
      <c r="BH187" s="7">
        <v>-5</v>
      </c>
      <c r="BI187" s="6"/>
      <c r="BJ187" s="6">
        <f>IF(EB187&gt;=70, 6, 0)</f>
        <v>0</v>
      </c>
      <c r="BK187" s="6">
        <v>-5</v>
      </c>
      <c r="BL187" s="7">
        <v>-5</v>
      </c>
      <c r="BM187" s="7">
        <v>-5</v>
      </c>
      <c r="BN187" s="7">
        <v>-5</v>
      </c>
      <c r="BO187" s="6"/>
      <c r="BP187" s="6">
        <f>IF(EE187&gt;=70, 6, 0)</f>
        <v>0</v>
      </c>
      <c r="BQ187" s="6">
        <v>-5</v>
      </c>
      <c r="BR187" s="7"/>
      <c r="BS187" s="7">
        <v>-5</v>
      </c>
      <c r="BT187" s="7">
        <v>-5</v>
      </c>
      <c r="BU187" s="6"/>
      <c r="BV187" s="6">
        <v>-5</v>
      </c>
      <c r="BW187" s="6">
        <f>IF(DR187&gt;=70, 5, 0)</f>
        <v>0</v>
      </c>
      <c r="BX187" s="6">
        <v>-5</v>
      </c>
      <c r="BY187" s="6"/>
      <c r="BZ187" s="6">
        <v>-5</v>
      </c>
      <c r="CA187" s="7">
        <v>-5</v>
      </c>
      <c r="CB187" s="7">
        <v>-5</v>
      </c>
      <c r="CC187" s="7">
        <v>-5</v>
      </c>
      <c r="CD187" s="6">
        <v>-5</v>
      </c>
      <c r="CE187" s="6">
        <f>IF(DU187&gt;=70, 5, 0)</f>
        <v>0</v>
      </c>
      <c r="CF187" s="6">
        <v>0</v>
      </c>
      <c r="CG187" s="6">
        <v>-5</v>
      </c>
      <c r="CH187" s="6"/>
      <c r="CI187" s="6">
        <v>-5</v>
      </c>
      <c r="CJ187" s="7"/>
      <c r="CK187" s="7"/>
      <c r="CL187" s="7"/>
      <c r="CM187" s="6"/>
      <c r="CN187" s="6">
        <f>IF(DX187&gt;=70, 5, 0)</f>
        <v>0</v>
      </c>
      <c r="CO187" s="6"/>
      <c r="CP187" s="6"/>
      <c r="CQ187" s="6"/>
      <c r="CR187" s="7"/>
      <c r="CS187" s="7">
        <f>IF(EH187&gt;=70, 6, 0)</f>
        <v>0</v>
      </c>
      <c r="CT187" s="7"/>
      <c r="CU187" s="6"/>
      <c r="CV187" s="7"/>
      <c r="CW187" s="6"/>
      <c r="CX187" s="10">
        <f>SUM(AR187:CW187)</f>
        <v>-110</v>
      </c>
      <c r="CY187" s="10">
        <v>50</v>
      </c>
      <c r="CZ187" s="17">
        <f>CX187+CY187</f>
        <v>-60</v>
      </c>
      <c r="DA187" s="1">
        <v>0</v>
      </c>
      <c r="DB187" s="18">
        <v>0</v>
      </c>
      <c r="DC187" s="18">
        <v>0</v>
      </c>
      <c r="DD187" s="30">
        <f>AVERAGE(DB187:DC187)</f>
        <v>0</v>
      </c>
      <c r="DE187" s="1">
        <v>0</v>
      </c>
      <c r="DF187" s="30">
        <v>0</v>
      </c>
      <c r="DG187" s="1">
        <v>0</v>
      </c>
      <c r="DH187" s="30">
        <v>0</v>
      </c>
      <c r="DI187" s="18">
        <v>0</v>
      </c>
      <c r="DJ187" s="18">
        <v>0</v>
      </c>
      <c r="DK187" s="1"/>
      <c r="DL187" s="15">
        <f>AVERAGE(DA187,DD187:DH187,DK187)</f>
        <v>0</v>
      </c>
      <c r="DM187" s="1">
        <v>0</v>
      </c>
      <c r="DN187" s="1">
        <v>0</v>
      </c>
      <c r="DO187" s="1">
        <f>MAX(DM187:DN187)</f>
        <v>0</v>
      </c>
      <c r="DP187" s="30">
        <v>0</v>
      </c>
      <c r="DQ187" s="30">
        <v>0</v>
      </c>
      <c r="DR187" s="30">
        <f>MAX(DP187:DQ187)</f>
        <v>0</v>
      </c>
      <c r="DS187" s="1">
        <v>0</v>
      </c>
      <c r="DT187" s="1">
        <v>0</v>
      </c>
      <c r="DU187" s="1">
        <f>MAX(DS187:DT187)</f>
        <v>0</v>
      </c>
      <c r="DV187" s="30">
        <v>0</v>
      </c>
      <c r="DW187" s="30">
        <v>0</v>
      </c>
      <c r="DX187" s="30"/>
      <c r="DY187" s="15">
        <f>AVERAGE(DO187,DR187,DU187,DX187)</f>
        <v>0</v>
      </c>
      <c r="DZ187" s="1">
        <v>0</v>
      </c>
      <c r="EA187" s="1">
        <v>0</v>
      </c>
      <c r="EB187" s="1">
        <f>MIN(MAX(DZ187:EA187)+0.2*EH187, 100)</f>
        <v>0</v>
      </c>
      <c r="EC187" s="30">
        <v>0</v>
      </c>
      <c r="ED187" s="30">
        <v>0</v>
      </c>
      <c r="EE187" s="30">
        <f>MIN(MAX(EC187:ED187)+0.15*EH187, 100)</f>
        <v>0</v>
      </c>
      <c r="EF187" s="1">
        <v>0</v>
      </c>
      <c r="EG187" s="1">
        <v>0</v>
      </c>
      <c r="EH187" s="1">
        <f>MAX(EF187:EG187)</f>
        <v>0</v>
      </c>
      <c r="EI187" s="15">
        <f>AVERAGE(EB187,EE187,EH187)</f>
        <v>0</v>
      </c>
      <c r="EJ187" s="3">
        <v>0.25</v>
      </c>
      <c r="EK187" s="3">
        <v>0.2</v>
      </c>
      <c r="EL187" s="3">
        <v>0.25</v>
      </c>
      <c r="EM187" s="3">
        <v>0.3</v>
      </c>
      <c r="EN187" s="25">
        <f>MIN(IF(C187="Yes",AQ187+CZ187,0),100)</f>
        <v>0</v>
      </c>
      <c r="EO187" s="25">
        <f>IF(ES187&lt;0,EN187+ES187*-4,EN187)</f>
        <v>0</v>
      </c>
      <c r="EP187" s="25">
        <f>MIN(IF(C187="Yes",AQ187+DL187,0), 100)</f>
        <v>0</v>
      </c>
      <c r="EQ187" s="25">
        <f>MIN(IF(C187="Yes",AQ187+DY187,0),100)</f>
        <v>0</v>
      </c>
      <c r="ER187" s="25">
        <f>MIN(IF(C187="Yes",AQ187+EI187,0), 100)</f>
        <v>0</v>
      </c>
      <c r="ES187" s="26">
        <f>EJ187*EN187+EK187*EP187+EL187*EQ187+EM187*ER187</f>
        <v>0</v>
      </c>
      <c r="ET187" s="26">
        <f>EJ187*EO187+EK187*EP187+EL187*EQ187+EM187*ER187</f>
        <v>0</v>
      </c>
    </row>
    <row r="188" spans="1:150" customFormat="1" x14ac:dyDescent="0.3">
      <c r="A188">
        <v>1402019133</v>
      </c>
      <c r="B188" t="s">
        <v>106</v>
      </c>
      <c r="C188" s="2" t="s">
        <v>109</v>
      </c>
      <c r="D188" s="6"/>
      <c r="E188" s="6"/>
      <c r="F188" s="7"/>
      <c r="G188" s="7"/>
      <c r="H188" s="6"/>
      <c r="I188" s="6"/>
      <c r="J188" s="7"/>
      <c r="K188" s="7"/>
      <c r="L188" s="6"/>
      <c r="M188" s="8"/>
      <c r="N188" s="7"/>
      <c r="O188" s="7"/>
      <c r="P188" s="6"/>
      <c r="Q188" s="8"/>
      <c r="R188" s="7"/>
      <c r="S188" s="7"/>
      <c r="T188" s="6"/>
      <c r="U188" s="6"/>
      <c r="V188" s="7"/>
      <c r="W188" s="7"/>
      <c r="X188" s="6"/>
      <c r="Y188" s="6"/>
      <c r="Z188" s="7"/>
      <c r="AA188" s="7"/>
      <c r="AB188" s="6"/>
      <c r="AC188" s="6"/>
      <c r="AD188" s="7"/>
      <c r="AE188" s="8"/>
      <c r="AF188" s="10">
        <v>14</v>
      </c>
      <c r="AG188" s="10">
        <v>10</v>
      </c>
      <c r="AH188" s="10">
        <f>COUNT(D188:AE188)</f>
        <v>0</v>
      </c>
      <c r="AI188" s="22">
        <f>IF(C188="Yes",(AF188-AH188+(CZ188-50)/AG188)/AF188,0)</f>
        <v>0</v>
      </c>
      <c r="AJ188" s="11">
        <f>SUM(D188:AE188)</f>
        <v>0</v>
      </c>
      <c r="AK188" s="10">
        <f>MAX(AJ188-AL188-AM188,0)*-1</f>
        <v>0</v>
      </c>
      <c r="AL188" s="10">
        <v>10</v>
      </c>
      <c r="AM188" s="10">
        <v>3</v>
      </c>
      <c r="AN188" s="7">
        <f>AJ188+AK188+AO188</f>
        <v>0</v>
      </c>
      <c r="AO188" s="6"/>
      <c r="AP188" s="3">
        <v>0.5</v>
      </c>
      <c r="AQ188" s="15">
        <f>MIN(AN188,AL188)*AP188</f>
        <v>0</v>
      </c>
      <c r="AR188" s="6">
        <v>0</v>
      </c>
      <c r="AS188" s="6">
        <v>0</v>
      </c>
      <c r="AT188" s="6">
        <v>-5</v>
      </c>
      <c r="AU188" s="6">
        <v>0</v>
      </c>
      <c r="AV188" s="7"/>
      <c r="AW188" s="7">
        <v>-5</v>
      </c>
      <c r="AX188" s="7"/>
      <c r="AY188" s="7">
        <v>-5</v>
      </c>
      <c r="AZ188" s="6"/>
      <c r="BA188" s="6">
        <v>-5</v>
      </c>
      <c r="BB188" s="6"/>
      <c r="BC188" s="6">
        <v>-5</v>
      </c>
      <c r="BD188" s="7"/>
      <c r="BE188" s="7">
        <f>IF(DO188&gt;=70, 5, 0)</f>
        <v>0</v>
      </c>
      <c r="BF188" s="7"/>
      <c r="BG188" s="7"/>
      <c r="BH188" s="7">
        <v>-5</v>
      </c>
      <c r="BI188" s="6"/>
      <c r="BJ188" s="6">
        <f>IF(EB188&gt;=70, 6, 0)</f>
        <v>0</v>
      </c>
      <c r="BK188" s="6">
        <v>-5</v>
      </c>
      <c r="BL188" s="7">
        <v>-5</v>
      </c>
      <c r="BM188" s="7">
        <v>-5</v>
      </c>
      <c r="BN188" s="7">
        <v>-5</v>
      </c>
      <c r="BO188" s="6"/>
      <c r="BP188" s="6">
        <f>IF(EE188&gt;=70, 6, 0)</f>
        <v>0</v>
      </c>
      <c r="BQ188" s="6">
        <v>-5</v>
      </c>
      <c r="BR188" s="7"/>
      <c r="BS188" s="7">
        <v>-5</v>
      </c>
      <c r="BT188" s="7">
        <v>-5</v>
      </c>
      <c r="BU188" s="6"/>
      <c r="BV188" s="6">
        <v>-5</v>
      </c>
      <c r="BW188" s="6">
        <f>IF(DR188&gt;=70, 5, 0)</f>
        <v>0</v>
      </c>
      <c r="BX188" s="6">
        <v>-5</v>
      </c>
      <c r="BY188" s="6"/>
      <c r="BZ188" s="6">
        <v>-5</v>
      </c>
      <c r="CA188" s="7">
        <v>-5</v>
      </c>
      <c r="CB188" s="7">
        <v>-5</v>
      </c>
      <c r="CC188" s="7">
        <v>-5</v>
      </c>
      <c r="CD188" s="6">
        <v>-5</v>
      </c>
      <c r="CE188" s="6">
        <f>IF(DU188&gt;=70, 5, 0)</f>
        <v>0</v>
      </c>
      <c r="CF188" s="6">
        <v>0</v>
      </c>
      <c r="CG188" s="6">
        <v>-5</v>
      </c>
      <c r="CH188" s="6"/>
      <c r="CI188" s="6">
        <v>-5</v>
      </c>
      <c r="CJ188" s="7"/>
      <c r="CK188" s="7"/>
      <c r="CL188" s="7"/>
      <c r="CM188" s="6"/>
      <c r="CN188" s="6">
        <f>IF(DX188&gt;=70, 5, 0)</f>
        <v>0</v>
      </c>
      <c r="CO188" s="6"/>
      <c r="CP188" s="6"/>
      <c r="CQ188" s="6"/>
      <c r="CR188" s="7"/>
      <c r="CS188" s="7">
        <f>IF(EH188&gt;=70, 6, 0)</f>
        <v>0</v>
      </c>
      <c r="CT188" s="7"/>
      <c r="CU188" s="6"/>
      <c r="CV188" s="7"/>
      <c r="CW188" s="6"/>
      <c r="CX188" s="10">
        <f>SUM(AR188:CW188)</f>
        <v>-110</v>
      </c>
      <c r="CY188" s="10">
        <v>50</v>
      </c>
      <c r="CZ188" s="17">
        <f>CX188+CY188</f>
        <v>-60</v>
      </c>
      <c r="DA188" s="1">
        <v>0</v>
      </c>
      <c r="DB188" s="18">
        <v>0</v>
      </c>
      <c r="DC188" s="18">
        <v>0</v>
      </c>
      <c r="DD188" s="30">
        <f>AVERAGE(DB188:DC188)</f>
        <v>0</v>
      </c>
      <c r="DE188" s="1">
        <v>0</v>
      </c>
      <c r="DF188" s="30">
        <v>0</v>
      </c>
      <c r="DG188" s="1">
        <v>0</v>
      </c>
      <c r="DH188" s="30">
        <v>0</v>
      </c>
      <c r="DI188" s="18">
        <v>0</v>
      </c>
      <c r="DJ188" s="18">
        <v>0</v>
      </c>
      <c r="DK188" s="1"/>
      <c r="DL188" s="15">
        <f>AVERAGE(DA188,DD188:DH188,DK188)</f>
        <v>0</v>
      </c>
      <c r="DM188" s="1">
        <v>0</v>
      </c>
      <c r="DN188" s="1">
        <v>0</v>
      </c>
      <c r="DO188" s="1">
        <f>MAX(DM188:DN188)</f>
        <v>0</v>
      </c>
      <c r="DP188" s="30">
        <v>0</v>
      </c>
      <c r="DQ188" s="30">
        <v>0</v>
      </c>
      <c r="DR188" s="30">
        <f>MAX(DP188:DQ188)</f>
        <v>0</v>
      </c>
      <c r="DS188" s="1">
        <v>0</v>
      </c>
      <c r="DT188" s="1">
        <v>0</v>
      </c>
      <c r="DU188" s="1">
        <f>MAX(DS188:DT188)</f>
        <v>0</v>
      </c>
      <c r="DV188" s="30">
        <v>0</v>
      </c>
      <c r="DW188" s="30">
        <v>0</v>
      </c>
      <c r="DX188" s="30"/>
      <c r="DY188" s="15">
        <f>AVERAGE(DO188,DR188,DU188,DX188)</f>
        <v>0</v>
      </c>
      <c r="DZ188" s="1">
        <v>0</v>
      </c>
      <c r="EA188" s="1">
        <v>0</v>
      </c>
      <c r="EB188" s="1">
        <f>MIN(MAX(DZ188:EA188)+0.2*EH188, 100)</f>
        <v>0</v>
      </c>
      <c r="EC188" s="30">
        <v>0</v>
      </c>
      <c r="ED188" s="30">
        <v>0</v>
      </c>
      <c r="EE188" s="30">
        <f>MIN(MAX(EC188:ED188)+0.15*EH188, 100)</f>
        <v>0</v>
      </c>
      <c r="EF188" s="1">
        <v>0</v>
      </c>
      <c r="EG188" s="1">
        <v>0</v>
      </c>
      <c r="EH188" s="1">
        <f>MAX(EF188:EG188)</f>
        <v>0</v>
      </c>
      <c r="EI188" s="15">
        <f>AVERAGE(EB188,EE188,EH188)</f>
        <v>0</v>
      </c>
      <c r="EJ188" s="3">
        <v>0.25</v>
      </c>
      <c r="EK188" s="3">
        <v>0.2</v>
      </c>
      <c r="EL188" s="3">
        <v>0.25</v>
      </c>
      <c r="EM188" s="3">
        <v>0.3</v>
      </c>
      <c r="EN188" s="25">
        <f>MIN(IF(C188="Yes",AQ188+CZ188,0),100)</f>
        <v>0</v>
      </c>
      <c r="EO188" s="25">
        <f>IF(ES188&lt;0,EN188+ES188*-4,EN188)</f>
        <v>0</v>
      </c>
      <c r="EP188" s="25">
        <f>MIN(IF(C188="Yes",AQ188+DL188,0), 100)</f>
        <v>0</v>
      </c>
      <c r="EQ188" s="25">
        <f>MIN(IF(C188="Yes",AQ188+DY188,0),100)</f>
        <v>0</v>
      </c>
      <c r="ER188" s="25">
        <f>MIN(IF(C188="Yes",AQ188+EI188,0), 100)</f>
        <v>0</v>
      </c>
      <c r="ES188" s="26">
        <f>EJ188*EN188+EK188*EP188+EL188*EQ188+EM188*ER188</f>
        <v>0</v>
      </c>
      <c r="ET188" s="26">
        <f>EJ188*EO188+EK188*EP188+EL188*EQ188+EM188*ER188</f>
        <v>0</v>
      </c>
    </row>
    <row r="189" spans="1:150" customFormat="1" x14ac:dyDescent="0.3">
      <c r="A189">
        <v>1402019142</v>
      </c>
      <c r="B189" t="s">
        <v>107</v>
      </c>
      <c r="C189" s="2" t="s">
        <v>108</v>
      </c>
      <c r="D189" s="6"/>
      <c r="E189" s="6"/>
      <c r="F189" s="7"/>
      <c r="G189" s="7"/>
      <c r="H189" s="6"/>
      <c r="I189" s="6"/>
      <c r="J189" s="7"/>
      <c r="K189" s="7"/>
      <c r="L189" s="6"/>
      <c r="M189" s="8"/>
      <c r="N189" s="7"/>
      <c r="O189" s="7"/>
      <c r="P189" s="6"/>
      <c r="Q189" s="8"/>
      <c r="R189" s="7"/>
      <c r="S189" s="7"/>
      <c r="T189" s="6"/>
      <c r="U189" s="6"/>
      <c r="V189" s="7"/>
      <c r="W189" s="7"/>
      <c r="X189" s="6"/>
      <c r="Y189" s="6"/>
      <c r="Z189" s="7"/>
      <c r="AA189" s="7"/>
      <c r="AB189" s="6"/>
      <c r="AC189" s="6"/>
      <c r="AD189" s="7"/>
      <c r="AE189" s="8"/>
      <c r="AF189" s="10">
        <v>14</v>
      </c>
      <c r="AG189" s="10">
        <v>10</v>
      </c>
      <c r="AH189" s="10">
        <f>COUNT(D189:AE189)</f>
        <v>0</v>
      </c>
      <c r="AI189" s="22">
        <f>IF(C189="Yes",(AF189-AH189+(CZ189-50)/AG189)/AF189,0)</f>
        <v>0.35714285714285715</v>
      </c>
      <c r="AJ189" s="11">
        <f>SUM(D189:AE189)</f>
        <v>0</v>
      </c>
      <c r="AK189" s="10">
        <f>MAX(AJ189-AL189-AM189,0)*-1</f>
        <v>0</v>
      </c>
      <c r="AL189" s="10">
        <v>10</v>
      </c>
      <c r="AM189" s="10">
        <v>3</v>
      </c>
      <c r="AN189" s="7">
        <f>AJ189+AK189+AO189</f>
        <v>0</v>
      </c>
      <c r="AO189" s="6"/>
      <c r="AP189" s="3">
        <v>0.5</v>
      </c>
      <c r="AQ189" s="15">
        <f>MIN(AN189,AL189)*AP189</f>
        <v>0</v>
      </c>
      <c r="AR189" s="6">
        <v>0</v>
      </c>
      <c r="AS189" s="6">
        <v>0</v>
      </c>
      <c r="AT189" s="6">
        <v>0</v>
      </c>
      <c r="AU189" s="6">
        <v>0</v>
      </c>
      <c r="AV189" s="7"/>
      <c r="AW189" s="7">
        <v>-5</v>
      </c>
      <c r="AX189" s="7"/>
      <c r="AY189" s="7">
        <v>-5</v>
      </c>
      <c r="AZ189" s="6"/>
      <c r="BA189" s="6">
        <v>0</v>
      </c>
      <c r="BB189" s="6"/>
      <c r="BC189" s="6">
        <v>-5</v>
      </c>
      <c r="BD189" s="7"/>
      <c r="BE189" s="7">
        <f>IF(DO189&gt;=70, 5, 0)</f>
        <v>0</v>
      </c>
      <c r="BF189" s="7"/>
      <c r="BG189" s="7"/>
      <c r="BH189" s="7">
        <v>-5</v>
      </c>
      <c r="BI189" s="6"/>
      <c r="BJ189" s="6">
        <f>IF(EB189&gt;=70, 6, 0)</f>
        <v>0</v>
      </c>
      <c r="BK189" s="6">
        <v>-5</v>
      </c>
      <c r="BL189" s="7">
        <v>-5</v>
      </c>
      <c r="BM189" s="7">
        <v>-5</v>
      </c>
      <c r="BN189" s="7">
        <v>-5</v>
      </c>
      <c r="BO189" s="6"/>
      <c r="BP189" s="6">
        <f>IF(EE189&gt;=70, 6, 0)</f>
        <v>0</v>
      </c>
      <c r="BQ189" s="6">
        <v>-5</v>
      </c>
      <c r="BR189" s="7"/>
      <c r="BS189" s="7">
        <v>0</v>
      </c>
      <c r="BT189" s="7">
        <v>0</v>
      </c>
      <c r="BU189" s="6"/>
      <c r="BV189" s="6">
        <v>-5</v>
      </c>
      <c r="BW189" s="6">
        <f>IF(DR189&gt;=70, 5, 0)</f>
        <v>0</v>
      </c>
      <c r="BX189" s="6">
        <v>-5</v>
      </c>
      <c r="BY189" s="6"/>
      <c r="BZ189" s="6">
        <v>-5</v>
      </c>
      <c r="CA189" s="7">
        <v>-5</v>
      </c>
      <c r="CB189" s="7">
        <v>-5</v>
      </c>
      <c r="CC189" s="7">
        <v>-5</v>
      </c>
      <c r="CD189" s="6">
        <v>-5</v>
      </c>
      <c r="CE189" s="6">
        <f>IF(DU189&gt;=70, 5, 0)</f>
        <v>0</v>
      </c>
      <c r="CF189" s="6">
        <v>0</v>
      </c>
      <c r="CG189" s="6">
        <v>-5</v>
      </c>
      <c r="CH189" s="6"/>
      <c r="CI189" s="6">
        <v>-5</v>
      </c>
      <c r="CJ189" s="7"/>
      <c r="CK189" s="7"/>
      <c r="CL189" s="7"/>
      <c r="CM189" s="6"/>
      <c r="CN189" s="6">
        <f>IF(DX189&gt;=70, 5, 0)</f>
        <v>0</v>
      </c>
      <c r="CO189" s="6"/>
      <c r="CP189" s="6"/>
      <c r="CQ189" s="6"/>
      <c r="CR189" s="7"/>
      <c r="CS189" s="7">
        <f>IF(EH189&gt;=70, 6, 0)</f>
        <v>0</v>
      </c>
      <c r="CT189" s="7"/>
      <c r="CU189" s="6"/>
      <c r="CV189" s="7"/>
      <c r="CW189" s="6"/>
      <c r="CX189" s="10">
        <f>SUM(AR189:CW189)</f>
        <v>-90</v>
      </c>
      <c r="CY189" s="10">
        <v>50</v>
      </c>
      <c r="CZ189" s="17">
        <f>CX189+CY189</f>
        <v>-40</v>
      </c>
      <c r="DA189" s="1">
        <v>91.43</v>
      </c>
      <c r="DB189" s="18">
        <v>0</v>
      </c>
      <c r="DC189" s="18">
        <v>0</v>
      </c>
      <c r="DD189" s="30">
        <f>AVERAGE(DB189:DC189)</f>
        <v>0</v>
      </c>
      <c r="DE189" s="1">
        <v>0</v>
      </c>
      <c r="DF189" s="30">
        <v>0</v>
      </c>
      <c r="DG189" s="1">
        <v>0</v>
      </c>
      <c r="DH189" s="30">
        <v>0</v>
      </c>
      <c r="DI189" s="18">
        <v>0</v>
      </c>
      <c r="DJ189" s="18">
        <v>0</v>
      </c>
      <c r="DK189" s="1"/>
      <c r="DL189" s="15">
        <f>AVERAGE(DA189,DD189:DH189,DK189)</f>
        <v>15.238333333333335</v>
      </c>
      <c r="DM189" s="1">
        <v>0</v>
      </c>
      <c r="DN189" s="1">
        <v>0</v>
      </c>
      <c r="DO189" s="1">
        <f>MAX(DM189:DN189)</f>
        <v>0</v>
      </c>
      <c r="DP189" s="30">
        <v>0</v>
      </c>
      <c r="DQ189" s="30">
        <v>0</v>
      </c>
      <c r="DR189" s="30">
        <f>MAX(DP189:DQ189)</f>
        <v>0</v>
      </c>
      <c r="DS189" s="1">
        <v>0</v>
      </c>
      <c r="DT189" s="1">
        <v>0</v>
      </c>
      <c r="DU189" s="1">
        <f>MAX(DS189:DT189)</f>
        <v>0</v>
      </c>
      <c r="DV189" s="30">
        <v>0</v>
      </c>
      <c r="DW189" s="30">
        <v>0</v>
      </c>
      <c r="DX189" s="30"/>
      <c r="DY189" s="15">
        <f>AVERAGE(DO189,DR189,DU189,DX189)</f>
        <v>0</v>
      </c>
      <c r="DZ189" s="1">
        <v>0</v>
      </c>
      <c r="EA189" s="1">
        <v>0</v>
      </c>
      <c r="EB189" s="1">
        <f>MIN(MAX(DZ189:EA189)+0.2*EH189, 100)</f>
        <v>0</v>
      </c>
      <c r="EC189" s="30">
        <v>0</v>
      </c>
      <c r="ED189" s="30">
        <v>0</v>
      </c>
      <c r="EE189" s="30">
        <f>MIN(MAX(EC189:ED189)+0.15*EH189, 100)</f>
        <v>0</v>
      </c>
      <c r="EF189" s="1">
        <v>0</v>
      </c>
      <c r="EG189" s="1">
        <v>0</v>
      </c>
      <c r="EH189" s="1">
        <f>MAX(EF189:EG189)</f>
        <v>0</v>
      </c>
      <c r="EI189" s="15">
        <f>AVERAGE(EB189,EE189,EH189)</f>
        <v>0</v>
      </c>
      <c r="EJ189" s="3">
        <v>0.25</v>
      </c>
      <c r="EK189" s="3">
        <v>0.2</v>
      </c>
      <c r="EL189" s="3">
        <v>0.25</v>
      </c>
      <c r="EM189" s="3">
        <v>0.3</v>
      </c>
      <c r="EN189" s="25">
        <f>MIN(IF(C189="Yes",AQ189+CZ189,0),100)</f>
        <v>-40</v>
      </c>
      <c r="EO189" s="25">
        <f>IF(ES189&lt;0,EN189+ES189*-4,EN189)</f>
        <v>-12.190666666666669</v>
      </c>
      <c r="EP189" s="25">
        <f>MIN(IF(C189="Yes",AQ189+DL189,0), 100)</f>
        <v>15.238333333333335</v>
      </c>
      <c r="EQ189" s="25">
        <f>MIN(IF(C189="Yes",AQ189+DY189,0),100)</f>
        <v>0</v>
      </c>
      <c r="ER189" s="25">
        <f>MIN(IF(C189="Yes",AQ189+EI189,0), 100)</f>
        <v>0</v>
      </c>
      <c r="ES189" s="26">
        <f>EJ189*EN189+EK189*EP189+EL189*EQ189+EM189*ER189</f>
        <v>-6.9523333333333328</v>
      </c>
      <c r="ET189" s="26">
        <f>EJ189*EO189+EK189*EP189+EL189*EQ189+EM189*ER189</f>
        <v>0</v>
      </c>
    </row>
    <row r="190" spans="1:150" customFormat="1" x14ac:dyDescent="0.3">
      <c r="A190">
        <v>1402018061</v>
      </c>
      <c r="B190" t="s">
        <v>106</v>
      </c>
      <c r="C190" s="2" t="s">
        <v>108</v>
      </c>
      <c r="D190" s="6"/>
      <c r="E190" s="6"/>
      <c r="F190" s="7"/>
      <c r="G190" s="7"/>
      <c r="H190" s="6"/>
      <c r="I190" s="6"/>
      <c r="J190" s="7"/>
      <c r="K190" s="7"/>
      <c r="L190" s="6"/>
      <c r="M190" s="8"/>
      <c r="N190" s="7"/>
      <c r="O190" s="7"/>
      <c r="P190" s="6"/>
      <c r="Q190" s="8"/>
      <c r="R190" s="7"/>
      <c r="S190" s="7"/>
      <c r="T190" s="6"/>
      <c r="U190" s="6"/>
      <c r="V190" s="7"/>
      <c r="W190" s="7"/>
      <c r="X190" s="6"/>
      <c r="Y190" s="6"/>
      <c r="Z190" s="7"/>
      <c r="AA190" s="7"/>
      <c r="AB190" s="6"/>
      <c r="AC190" s="6"/>
      <c r="AD190" s="7"/>
      <c r="AE190" s="8"/>
      <c r="AF190" s="10">
        <v>14</v>
      </c>
      <c r="AG190" s="10">
        <v>10</v>
      </c>
      <c r="AH190" s="10">
        <f>COUNT(D190:AE190)</f>
        <v>0</v>
      </c>
      <c r="AI190" s="22">
        <f>IF(C190="Yes",(AF190-AH190+(CZ190-50)/AG190)/AF190,0)</f>
        <v>0.25</v>
      </c>
      <c r="AJ190" s="11">
        <f>SUM(D190:AE190)</f>
        <v>0</v>
      </c>
      <c r="AK190" s="10">
        <f>MAX(AJ190-AL190-AM190,0)*-1</f>
        <v>0</v>
      </c>
      <c r="AL190" s="10">
        <v>10</v>
      </c>
      <c r="AM190" s="10">
        <v>3</v>
      </c>
      <c r="AN190" s="7">
        <f>AJ190+AK190+AO190</f>
        <v>0</v>
      </c>
      <c r="AO190" s="6"/>
      <c r="AP190" s="3">
        <v>0.5</v>
      </c>
      <c r="AQ190" s="15">
        <f>MIN(AN190,AL190)*AP190</f>
        <v>0</v>
      </c>
      <c r="AR190" s="6">
        <v>0</v>
      </c>
      <c r="AS190" s="6">
        <v>0</v>
      </c>
      <c r="AT190" s="6">
        <v>0</v>
      </c>
      <c r="AU190" s="6">
        <v>0</v>
      </c>
      <c r="AV190" s="7"/>
      <c r="AW190" s="7">
        <v>-5</v>
      </c>
      <c r="AX190" s="7"/>
      <c r="AY190" s="7">
        <v>-5</v>
      </c>
      <c r="AZ190" s="6"/>
      <c r="BA190" s="6">
        <v>-5</v>
      </c>
      <c r="BB190" s="6"/>
      <c r="BC190" s="6">
        <v>-5</v>
      </c>
      <c r="BD190" s="7"/>
      <c r="BE190" s="7">
        <f>IF(DO190&gt;=70, 5, 0)</f>
        <v>0</v>
      </c>
      <c r="BF190" s="7"/>
      <c r="BG190" s="7"/>
      <c r="BH190" s="7">
        <v>-5</v>
      </c>
      <c r="BI190" s="6"/>
      <c r="BJ190" s="6">
        <f>IF(EB190&gt;=70, 6, 0)</f>
        <v>0</v>
      </c>
      <c r="BK190" s="6">
        <v>-5</v>
      </c>
      <c r="BL190" s="7">
        <v>-5</v>
      </c>
      <c r="BM190" s="7">
        <v>-5</v>
      </c>
      <c r="BN190" s="7">
        <v>-5</v>
      </c>
      <c r="BO190" s="6"/>
      <c r="BP190" s="6">
        <f>IF(EE190&gt;=70, 6, 0)</f>
        <v>0</v>
      </c>
      <c r="BQ190" s="6">
        <v>-5</v>
      </c>
      <c r="BR190" s="7"/>
      <c r="BS190" s="7">
        <v>-5</v>
      </c>
      <c r="BT190" s="7">
        <v>-5</v>
      </c>
      <c r="BU190" s="6"/>
      <c r="BV190" s="6">
        <v>-5</v>
      </c>
      <c r="BW190" s="6">
        <f>IF(DR190&gt;=70, 5, 0)</f>
        <v>0</v>
      </c>
      <c r="BX190" s="6">
        <v>-5</v>
      </c>
      <c r="BY190" s="6"/>
      <c r="BZ190" s="6">
        <v>-5</v>
      </c>
      <c r="CA190" s="7">
        <v>-5</v>
      </c>
      <c r="CB190" s="7">
        <v>-5</v>
      </c>
      <c r="CC190" s="7">
        <v>-5</v>
      </c>
      <c r="CD190" s="6">
        <v>-5</v>
      </c>
      <c r="CE190" s="6">
        <f>IF(DU190&gt;=70, 5, 0)</f>
        <v>0</v>
      </c>
      <c r="CF190" s="6">
        <v>0</v>
      </c>
      <c r="CG190" s="6">
        <v>-5</v>
      </c>
      <c r="CH190" s="6"/>
      <c r="CI190" s="6">
        <v>-5</v>
      </c>
      <c r="CJ190" s="7"/>
      <c r="CK190" s="7"/>
      <c r="CL190" s="7"/>
      <c r="CM190" s="6"/>
      <c r="CN190" s="6">
        <f>IF(DX190&gt;=70, 5, 0)</f>
        <v>0</v>
      </c>
      <c r="CO190" s="6"/>
      <c r="CP190" s="6"/>
      <c r="CQ190" s="6"/>
      <c r="CR190" s="7"/>
      <c r="CS190" s="7">
        <f>IF(EH190&gt;=70, 6, 0)</f>
        <v>0</v>
      </c>
      <c r="CT190" s="7"/>
      <c r="CU190" s="6"/>
      <c r="CV190" s="7"/>
      <c r="CW190" s="6"/>
      <c r="CX190" s="10">
        <f>SUM(AR190:CW190)</f>
        <v>-105</v>
      </c>
      <c r="CY190" s="10">
        <v>50</v>
      </c>
      <c r="CZ190" s="17">
        <f>CX190+CY190</f>
        <v>-55</v>
      </c>
      <c r="DA190" s="1">
        <v>34.29</v>
      </c>
      <c r="DB190" s="18">
        <v>0</v>
      </c>
      <c r="DC190" s="18">
        <v>0</v>
      </c>
      <c r="DD190" s="30">
        <f>AVERAGE(DB190:DC190)</f>
        <v>0</v>
      </c>
      <c r="DE190" s="1">
        <v>0</v>
      </c>
      <c r="DF190" s="30">
        <v>0</v>
      </c>
      <c r="DG190" s="1">
        <v>0</v>
      </c>
      <c r="DH190" s="30">
        <v>0</v>
      </c>
      <c r="DI190" s="18">
        <v>0</v>
      </c>
      <c r="DJ190" s="18">
        <v>0</v>
      </c>
      <c r="DK190" s="1"/>
      <c r="DL190" s="15">
        <f>AVERAGE(DA190,DD190:DH190,DK190)</f>
        <v>5.7149999999999999</v>
      </c>
      <c r="DM190" s="1">
        <v>0</v>
      </c>
      <c r="DN190" s="1">
        <v>0</v>
      </c>
      <c r="DO190" s="1">
        <f>MAX(DM190:DN190)</f>
        <v>0</v>
      </c>
      <c r="DP190" s="30">
        <v>0</v>
      </c>
      <c r="DQ190" s="30">
        <v>0</v>
      </c>
      <c r="DR190" s="30">
        <f>MAX(DP190:DQ190)</f>
        <v>0</v>
      </c>
      <c r="DS190" s="1">
        <v>0</v>
      </c>
      <c r="DT190" s="1">
        <v>0</v>
      </c>
      <c r="DU190" s="1">
        <f>MAX(DS190:DT190)</f>
        <v>0</v>
      </c>
      <c r="DV190" s="30">
        <v>0</v>
      </c>
      <c r="DW190" s="30">
        <v>0</v>
      </c>
      <c r="DX190" s="30"/>
      <c r="DY190" s="15">
        <f>AVERAGE(DO190,DR190,DU190,DX190)</f>
        <v>0</v>
      </c>
      <c r="DZ190" s="1">
        <v>0</v>
      </c>
      <c r="EA190" s="1">
        <v>0</v>
      </c>
      <c r="EB190" s="1">
        <f>MIN(MAX(DZ190:EA190)+0.2*EH190, 100)</f>
        <v>0</v>
      </c>
      <c r="EC190" s="30">
        <v>0</v>
      </c>
      <c r="ED190" s="30">
        <v>0</v>
      </c>
      <c r="EE190" s="30">
        <f>MIN(MAX(EC190:ED190)+0.15*EH190, 100)</f>
        <v>0</v>
      </c>
      <c r="EF190" s="1">
        <v>0</v>
      </c>
      <c r="EG190" s="1">
        <v>0</v>
      </c>
      <c r="EH190" s="1">
        <f>MAX(EF190:EG190)</f>
        <v>0</v>
      </c>
      <c r="EI190" s="15">
        <f>AVERAGE(EB190,EE190,EH190)</f>
        <v>0</v>
      </c>
      <c r="EJ190" s="3">
        <v>0.25</v>
      </c>
      <c r="EK190" s="3">
        <v>0.2</v>
      </c>
      <c r="EL190" s="3">
        <v>0.25</v>
      </c>
      <c r="EM190" s="3">
        <v>0.3</v>
      </c>
      <c r="EN190" s="25">
        <f>MIN(IF(C190="Yes",AQ190+CZ190,0),100)</f>
        <v>-55</v>
      </c>
      <c r="EO190" s="25">
        <f>IF(ES190&lt;0,EN190+ES190*-4,EN190)</f>
        <v>-4.5720000000000027</v>
      </c>
      <c r="EP190" s="25">
        <f>MIN(IF(C190="Yes",AQ190+DL190,0), 100)</f>
        <v>5.7149999999999999</v>
      </c>
      <c r="EQ190" s="25">
        <f>MIN(IF(C190="Yes",AQ190+DY190,0),100)</f>
        <v>0</v>
      </c>
      <c r="ER190" s="25">
        <f>MIN(IF(C190="Yes",AQ190+EI190,0), 100)</f>
        <v>0</v>
      </c>
      <c r="ES190" s="26">
        <f>EJ190*EN190+EK190*EP190+EL190*EQ190+EM190*ER190</f>
        <v>-12.606999999999999</v>
      </c>
      <c r="ET190" s="26">
        <f>EJ190*EO190+EK190*EP190+EL190*EQ190+EM190*ER190</f>
        <v>-6.6613381477509392E-16</v>
      </c>
    </row>
    <row r="191" spans="1:150" customFormat="1" x14ac:dyDescent="0.3">
      <c r="A191">
        <v>1402016120</v>
      </c>
      <c r="B191" t="s">
        <v>105</v>
      </c>
      <c r="C191" s="2" t="s">
        <v>108</v>
      </c>
      <c r="D191" s="6"/>
      <c r="E191" s="6"/>
      <c r="F191" s="7"/>
      <c r="G191" s="7"/>
      <c r="H191" s="6"/>
      <c r="I191" s="6">
        <v>1</v>
      </c>
      <c r="J191" s="7"/>
      <c r="K191" s="7"/>
      <c r="L191" s="6"/>
      <c r="M191" s="8"/>
      <c r="N191" s="7"/>
      <c r="O191" s="7"/>
      <c r="P191" s="6"/>
      <c r="Q191" s="8"/>
      <c r="R191" s="7"/>
      <c r="S191" s="7"/>
      <c r="T191" s="6"/>
      <c r="U191" s="6"/>
      <c r="V191" s="7"/>
      <c r="W191" s="7"/>
      <c r="X191" s="6"/>
      <c r="Y191" s="6"/>
      <c r="Z191" s="7"/>
      <c r="AA191" s="7"/>
      <c r="AB191" s="6"/>
      <c r="AC191" s="6"/>
      <c r="AD191" s="7"/>
      <c r="AE191" s="8"/>
      <c r="AF191" s="10">
        <v>14</v>
      </c>
      <c r="AG191" s="10">
        <v>10</v>
      </c>
      <c r="AH191" s="10">
        <f>COUNT(D191:AE191)</f>
        <v>1</v>
      </c>
      <c r="AI191" s="22">
        <f>IF(C191="Yes",(AF191-AH191+(CZ191-50)/AG191)/AF191,0)</f>
        <v>0.23571428571428577</v>
      </c>
      <c r="AJ191" s="11">
        <f>SUM(D191:AE191)</f>
        <v>1</v>
      </c>
      <c r="AK191" s="10">
        <f>MAX(AJ191-AL191-AM191,0)*-1</f>
        <v>0</v>
      </c>
      <c r="AL191" s="10">
        <v>10</v>
      </c>
      <c r="AM191" s="10">
        <v>3</v>
      </c>
      <c r="AN191" s="7">
        <f>AJ191+AK191+AO191</f>
        <v>1</v>
      </c>
      <c r="AO191" s="6"/>
      <c r="AP191" s="3">
        <v>0.5</v>
      </c>
      <c r="AQ191" s="15">
        <f>MIN(AN191,AL191)*AP191</f>
        <v>0.5</v>
      </c>
      <c r="AR191" s="6">
        <v>0</v>
      </c>
      <c r="AS191" s="6">
        <v>0</v>
      </c>
      <c r="AT191" s="6">
        <v>-5</v>
      </c>
      <c r="AU191" s="6">
        <v>0</v>
      </c>
      <c r="AV191" s="7"/>
      <c r="AW191" s="7">
        <v>0</v>
      </c>
      <c r="AX191" s="7"/>
      <c r="AY191" s="7">
        <v>-5</v>
      </c>
      <c r="AZ191" s="6"/>
      <c r="BA191" s="6">
        <v>3</v>
      </c>
      <c r="BB191" s="6"/>
      <c r="BC191" s="6">
        <v>-5</v>
      </c>
      <c r="BD191" s="7"/>
      <c r="BE191" s="7">
        <f>IF(DO191&gt;=70, 5, 0)</f>
        <v>0</v>
      </c>
      <c r="BF191" s="7"/>
      <c r="BG191" s="7"/>
      <c r="BH191" s="7">
        <v>-5</v>
      </c>
      <c r="BI191" s="6"/>
      <c r="BJ191" s="6">
        <f>IF(EB191&gt;=70, 6, 0)</f>
        <v>0</v>
      </c>
      <c r="BK191" s="6">
        <v>-5</v>
      </c>
      <c r="BL191" s="7">
        <v>-5</v>
      </c>
      <c r="BM191" s="7">
        <v>-5</v>
      </c>
      <c r="BN191" s="7">
        <v>-5</v>
      </c>
      <c r="BO191" s="6"/>
      <c r="BP191" s="6">
        <f>IF(EE191&gt;=70, 6, 0)</f>
        <v>0</v>
      </c>
      <c r="BQ191" s="6">
        <v>-5</v>
      </c>
      <c r="BR191" s="7"/>
      <c r="BS191" s="7">
        <v>-5</v>
      </c>
      <c r="BT191" s="7">
        <v>-5</v>
      </c>
      <c r="BU191" s="6"/>
      <c r="BV191" s="6">
        <v>-5</v>
      </c>
      <c r="BW191" s="6">
        <f>IF(DR191&gt;=70, 5, 0)</f>
        <v>0</v>
      </c>
      <c r="BX191" s="6">
        <v>-5</v>
      </c>
      <c r="BY191" s="6"/>
      <c r="BZ191" s="6">
        <v>-5</v>
      </c>
      <c r="CA191" s="7">
        <v>-5</v>
      </c>
      <c r="CB191" s="7">
        <v>-5</v>
      </c>
      <c r="CC191" s="7">
        <v>-5</v>
      </c>
      <c r="CD191" s="6">
        <v>-5</v>
      </c>
      <c r="CE191" s="6">
        <f>IF(DU191&gt;=70, 5, 0)</f>
        <v>0</v>
      </c>
      <c r="CF191" s="6">
        <v>0</v>
      </c>
      <c r="CG191" s="6">
        <v>-5</v>
      </c>
      <c r="CH191" s="6"/>
      <c r="CI191" s="6">
        <v>-5</v>
      </c>
      <c r="CJ191" s="7"/>
      <c r="CK191" s="7"/>
      <c r="CL191" s="7"/>
      <c r="CM191" s="6"/>
      <c r="CN191" s="6">
        <f>IF(DX191&gt;=70, 5, 0)</f>
        <v>0</v>
      </c>
      <c r="CO191" s="6"/>
      <c r="CP191" s="6"/>
      <c r="CQ191" s="6"/>
      <c r="CR191" s="7"/>
      <c r="CS191" s="7">
        <f>IF(EH191&gt;=70, 6, 0)</f>
        <v>0</v>
      </c>
      <c r="CT191" s="7"/>
      <c r="CU191" s="6"/>
      <c r="CV191" s="7"/>
      <c r="CW191" s="6"/>
      <c r="CX191" s="10">
        <f>SUM(AR191:CW191)</f>
        <v>-97</v>
      </c>
      <c r="CY191" s="10">
        <v>50</v>
      </c>
      <c r="CZ191" s="17">
        <f>CX191+CY191</f>
        <v>-47</v>
      </c>
      <c r="DA191" s="1">
        <v>0</v>
      </c>
      <c r="DB191" s="18">
        <v>75</v>
      </c>
      <c r="DC191" s="18">
        <v>100</v>
      </c>
      <c r="DD191" s="30">
        <f>AVERAGE(DB191:DC191)</f>
        <v>87.5</v>
      </c>
      <c r="DE191" s="1">
        <v>0</v>
      </c>
      <c r="DF191" s="30">
        <v>0</v>
      </c>
      <c r="DG191" s="1">
        <v>0</v>
      </c>
      <c r="DH191" s="30">
        <v>0</v>
      </c>
      <c r="DI191" s="18">
        <v>0</v>
      </c>
      <c r="DJ191" s="18">
        <v>0</v>
      </c>
      <c r="DK191" s="1"/>
      <c r="DL191" s="15">
        <f>AVERAGE(DA191,DD191:DH191,DK191)</f>
        <v>14.583333333333334</v>
      </c>
      <c r="DM191" s="1">
        <v>0</v>
      </c>
      <c r="DN191" s="1">
        <v>0</v>
      </c>
      <c r="DO191" s="1">
        <f>MAX(DM191:DN191)</f>
        <v>0</v>
      </c>
      <c r="DP191" s="30">
        <v>0</v>
      </c>
      <c r="DQ191" s="30">
        <v>0</v>
      </c>
      <c r="DR191" s="30">
        <f>MAX(DP191:DQ191)</f>
        <v>0</v>
      </c>
      <c r="DS191" s="1">
        <v>0</v>
      </c>
      <c r="DT191" s="1">
        <v>0</v>
      </c>
      <c r="DU191" s="1">
        <f>MAX(DS191:DT191)</f>
        <v>0</v>
      </c>
      <c r="DV191" s="30">
        <v>0</v>
      </c>
      <c r="DW191" s="30">
        <v>0</v>
      </c>
      <c r="DX191" s="30"/>
      <c r="DY191" s="15">
        <f>AVERAGE(DO191,DR191,DU191,DX191)</f>
        <v>0</v>
      </c>
      <c r="DZ191" s="1">
        <v>0</v>
      </c>
      <c r="EA191" s="1">
        <v>0</v>
      </c>
      <c r="EB191" s="1">
        <f>MIN(MAX(DZ191:EA191)+0.2*EH191, 100)</f>
        <v>0</v>
      </c>
      <c r="EC191" s="30">
        <v>0</v>
      </c>
      <c r="ED191" s="30">
        <v>0</v>
      </c>
      <c r="EE191" s="30">
        <f>MIN(MAX(EC191:ED191)+0.15*EH191, 100)</f>
        <v>0</v>
      </c>
      <c r="EF191" s="1">
        <v>0</v>
      </c>
      <c r="EG191" s="1">
        <v>0</v>
      </c>
      <c r="EH191" s="1">
        <f>MAX(EF191:EG191)</f>
        <v>0</v>
      </c>
      <c r="EI191" s="15">
        <f>AVERAGE(EB191,EE191,EH191)</f>
        <v>0</v>
      </c>
      <c r="EJ191" s="3">
        <v>0.25</v>
      </c>
      <c r="EK191" s="3">
        <v>0.2</v>
      </c>
      <c r="EL191" s="3">
        <v>0.25</v>
      </c>
      <c r="EM191" s="3">
        <v>0.3</v>
      </c>
      <c r="EN191" s="25">
        <f>MIN(IF(C191="Yes",AQ191+CZ191,0),100)</f>
        <v>-46.5</v>
      </c>
      <c r="EO191" s="25">
        <f>IF(ES191&lt;0,EN191+ES191*-4,EN191)</f>
        <v>-13.166666666666671</v>
      </c>
      <c r="EP191" s="25">
        <f>MIN(IF(C191="Yes",AQ191+DL191,0), 100)</f>
        <v>15.083333333333334</v>
      </c>
      <c r="EQ191" s="25">
        <f>MIN(IF(C191="Yes",AQ191+DY191,0),100)</f>
        <v>0.5</v>
      </c>
      <c r="ER191" s="25">
        <f>MIN(IF(C191="Yes",AQ191+EI191,0), 100)</f>
        <v>0.5</v>
      </c>
      <c r="ES191" s="26">
        <f>EJ191*EN191+EK191*EP191+EL191*EQ191+EM191*ER191</f>
        <v>-8.3333333333333321</v>
      </c>
      <c r="ET191" s="26">
        <f>EJ191*EO191+EK191*EP191+EL191*EQ191+EM191*ER191</f>
        <v>-8.0491169285323849E-16</v>
      </c>
    </row>
    <row r="192" spans="1:150" customFormat="1" x14ac:dyDescent="0.3">
      <c r="A192">
        <v>1402019113</v>
      </c>
      <c r="B192" t="s">
        <v>106</v>
      </c>
      <c r="C192" s="2" t="s">
        <v>108</v>
      </c>
      <c r="D192" s="6"/>
      <c r="E192" s="6"/>
      <c r="F192" s="7"/>
      <c r="G192" s="7"/>
      <c r="H192" s="6"/>
      <c r="I192" s="6"/>
      <c r="J192" s="7"/>
      <c r="K192" s="7"/>
      <c r="L192" s="6"/>
      <c r="M192" s="8"/>
      <c r="N192" s="7"/>
      <c r="O192" s="7"/>
      <c r="P192" s="6"/>
      <c r="Q192" s="8"/>
      <c r="R192" s="7"/>
      <c r="S192" s="7"/>
      <c r="T192" s="6"/>
      <c r="U192" s="6"/>
      <c r="V192" s="7"/>
      <c r="W192" s="7"/>
      <c r="X192" s="6"/>
      <c r="Y192" s="6"/>
      <c r="Z192" s="7"/>
      <c r="AA192" s="7"/>
      <c r="AB192" s="6"/>
      <c r="AC192" s="6"/>
      <c r="AD192" s="7"/>
      <c r="AE192" s="8"/>
      <c r="AF192" s="10">
        <v>14</v>
      </c>
      <c r="AG192" s="10">
        <v>10</v>
      </c>
      <c r="AH192" s="10">
        <f>COUNT(D192:AE192)</f>
        <v>0</v>
      </c>
      <c r="AI192" s="22">
        <f>IF(C192="Yes",(AF192-AH192+(CZ192-50)/AG192)/AF192,0)</f>
        <v>0.32142857142857145</v>
      </c>
      <c r="AJ192" s="11">
        <f>SUM(D192:AE192)</f>
        <v>0</v>
      </c>
      <c r="AK192" s="10">
        <f>MAX(AJ192-AL192-AM192,0)*-1</f>
        <v>0</v>
      </c>
      <c r="AL192" s="10">
        <v>10</v>
      </c>
      <c r="AM192" s="10">
        <v>3</v>
      </c>
      <c r="AN192" s="7">
        <f>AJ192+AK192+AO192</f>
        <v>0</v>
      </c>
      <c r="AO192" s="6"/>
      <c r="AP192" s="3">
        <v>0.5</v>
      </c>
      <c r="AQ192" s="15">
        <f>MIN(AN192,AL192)*AP192</f>
        <v>0</v>
      </c>
      <c r="AR192" s="6">
        <v>0</v>
      </c>
      <c r="AS192" s="6">
        <v>0</v>
      </c>
      <c r="AT192" s="6">
        <v>0</v>
      </c>
      <c r="AU192" s="6">
        <v>0</v>
      </c>
      <c r="AV192" s="7"/>
      <c r="AW192" s="7">
        <v>-5</v>
      </c>
      <c r="AX192" s="7"/>
      <c r="AY192" s="7">
        <v>-5</v>
      </c>
      <c r="AZ192" s="6"/>
      <c r="BA192" s="6">
        <v>0</v>
      </c>
      <c r="BB192" s="6"/>
      <c r="BC192" s="6">
        <v>-5</v>
      </c>
      <c r="BD192" s="7"/>
      <c r="BE192" s="7">
        <f>IF(DO192&gt;=70, 5, 0)</f>
        <v>0</v>
      </c>
      <c r="BF192" s="7"/>
      <c r="BG192" s="7"/>
      <c r="BH192" s="7">
        <v>-5</v>
      </c>
      <c r="BI192" s="6"/>
      <c r="BJ192" s="6">
        <f>IF(EB192&gt;=70, 6, 0)</f>
        <v>0</v>
      </c>
      <c r="BK192" s="6">
        <v>-5</v>
      </c>
      <c r="BL192" s="7">
        <v>-5</v>
      </c>
      <c r="BM192" s="7">
        <v>-5</v>
      </c>
      <c r="BN192" s="7">
        <v>-5</v>
      </c>
      <c r="BO192" s="6"/>
      <c r="BP192" s="6">
        <f>IF(EE192&gt;=70, 6, 0)</f>
        <v>0</v>
      </c>
      <c r="BQ192" s="6">
        <v>0</v>
      </c>
      <c r="BR192" s="7"/>
      <c r="BS192" s="7">
        <v>-5</v>
      </c>
      <c r="BT192" s="7">
        <v>-5</v>
      </c>
      <c r="BU192" s="6"/>
      <c r="BV192" s="6">
        <v>-5</v>
      </c>
      <c r="BW192" s="6">
        <f>IF(DR192&gt;=70, 5, 0)</f>
        <v>0</v>
      </c>
      <c r="BX192" s="6">
        <v>-5</v>
      </c>
      <c r="BY192" s="6"/>
      <c r="BZ192" s="6">
        <v>-5</v>
      </c>
      <c r="CA192" s="7">
        <v>-5</v>
      </c>
      <c r="CB192" s="7">
        <v>-5</v>
      </c>
      <c r="CC192" s="7">
        <v>-5</v>
      </c>
      <c r="CD192" s="6">
        <v>-5</v>
      </c>
      <c r="CE192" s="6">
        <f>IF(DU192&gt;=70, 5, 0)</f>
        <v>0</v>
      </c>
      <c r="CF192" s="6">
        <v>0</v>
      </c>
      <c r="CG192" s="6">
        <v>-5</v>
      </c>
      <c r="CH192" s="6"/>
      <c r="CI192" s="6">
        <v>-5</v>
      </c>
      <c r="CJ192" s="7"/>
      <c r="CK192" s="7"/>
      <c r="CL192" s="7"/>
      <c r="CM192" s="6"/>
      <c r="CN192" s="6">
        <f>IF(DX192&gt;=70, 5, 0)</f>
        <v>0</v>
      </c>
      <c r="CO192" s="6"/>
      <c r="CP192" s="6"/>
      <c r="CQ192" s="6"/>
      <c r="CR192" s="7"/>
      <c r="CS192" s="7">
        <f>IF(EH192&gt;=70, 6, 0)</f>
        <v>0</v>
      </c>
      <c r="CT192" s="7"/>
      <c r="CU192" s="6"/>
      <c r="CV192" s="7"/>
      <c r="CW192" s="6"/>
      <c r="CX192" s="10">
        <f>SUM(AR192:CW192)</f>
        <v>-95</v>
      </c>
      <c r="CY192" s="10">
        <v>50</v>
      </c>
      <c r="CZ192" s="17">
        <f>CX192+CY192</f>
        <v>-45</v>
      </c>
      <c r="DA192" s="1">
        <v>68.569999999999993</v>
      </c>
      <c r="DB192" s="18">
        <v>0</v>
      </c>
      <c r="DC192" s="18">
        <v>0</v>
      </c>
      <c r="DD192" s="30">
        <f>AVERAGE(DB192:DC192)</f>
        <v>0</v>
      </c>
      <c r="DE192" s="1">
        <v>0</v>
      </c>
      <c r="DF192" s="30">
        <v>0</v>
      </c>
      <c r="DG192" s="1">
        <v>0</v>
      </c>
      <c r="DH192" s="30">
        <v>0</v>
      </c>
      <c r="DI192" s="18">
        <v>0</v>
      </c>
      <c r="DJ192" s="18">
        <v>0</v>
      </c>
      <c r="DK192" s="1"/>
      <c r="DL192" s="15">
        <f>AVERAGE(DA192,DD192:DH192,DK192)</f>
        <v>11.428333333333333</v>
      </c>
      <c r="DM192" s="1">
        <v>26.67</v>
      </c>
      <c r="DN192" s="1">
        <v>0</v>
      </c>
      <c r="DO192" s="1">
        <f>MAX(DM192:DN192)</f>
        <v>26.67</v>
      </c>
      <c r="DP192" s="30">
        <v>0</v>
      </c>
      <c r="DQ192" s="30">
        <v>0</v>
      </c>
      <c r="DR192" s="30">
        <f>MAX(DP192:DQ192)</f>
        <v>0</v>
      </c>
      <c r="DS192" s="1">
        <v>0</v>
      </c>
      <c r="DT192" s="1">
        <v>0</v>
      </c>
      <c r="DU192" s="1">
        <f>MAX(DS192:DT192)</f>
        <v>0</v>
      </c>
      <c r="DV192" s="30">
        <v>0</v>
      </c>
      <c r="DW192" s="30">
        <v>0</v>
      </c>
      <c r="DX192" s="30"/>
      <c r="DY192" s="15">
        <f>AVERAGE(DO192,DR192,DU192,DX192)</f>
        <v>8.89</v>
      </c>
      <c r="DZ192" s="1">
        <v>0</v>
      </c>
      <c r="EA192" s="1">
        <v>0</v>
      </c>
      <c r="EB192" s="1">
        <f>MIN(MAX(DZ192:EA192)+0.2*EH192, 100)</f>
        <v>0</v>
      </c>
      <c r="EC192" s="30">
        <v>0</v>
      </c>
      <c r="ED192" s="30">
        <v>0</v>
      </c>
      <c r="EE192" s="30">
        <f>MIN(MAX(EC192:ED192)+0.15*EH192, 100)</f>
        <v>0</v>
      </c>
      <c r="EF192" s="1">
        <v>0</v>
      </c>
      <c r="EG192" s="1">
        <v>0</v>
      </c>
      <c r="EH192" s="1">
        <f>MAX(EF192:EG192)</f>
        <v>0</v>
      </c>
      <c r="EI192" s="15">
        <f>AVERAGE(EB192,EE192,EH192)</f>
        <v>0</v>
      </c>
      <c r="EJ192" s="3">
        <v>0.25</v>
      </c>
      <c r="EK192" s="3">
        <v>0.2</v>
      </c>
      <c r="EL192" s="3">
        <v>0.25</v>
      </c>
      <c r="EM192" s="3">
        <v>0.3</v>
      </c>
      <c r="EN192" s="25">
        <f>MIN(IF(C192="Yes",AQ192+CZ192,0),100)</f>
        <v>-45</v>
      </c>
      <c r="EO192" s="25">
        <f>IF(ES192&lt;0,EN192+ES192*-4,EN192)</f>
        <v>-18.032666666666671</v>
      </c>
      <c r="EP192" s="25">
        <f>MIN(IF(C192="Yes",AQ192+DL192,0), 100)</f>
        <v>11.428333333333333</v>
      </c>
      <c r="EQ192" s="25">
        <f>MIN(IF(C192="Yes",AQ192+DY192,0),100)</f>
        <v>8.89</v>
      </c>
      <c r="ER192" s="25">
        <f>MIN(IF(C192="Yes",AQ192+EI192,0), 100)</f>
        <v>0</v>
      </c>
      <c r="ES192" s="26">
        <f>EJ192*EN192+EK192*EP192+EL192*EQ192+EM192*ER192</f>
        <v>-6.7418333333333322</v>
      </c>
      <c r="ET192" s="26">
        <f>EJ192*EO192+EK192*EP192+EL192*EQ192+EM192*ER192</f>
        <v>-8.8817841970012523E-16</v>
      </c>
    </row>
    <row r="193" spans="1:150" customFormat="1" x14ac:dyDescent="0.3">
      <c r="A193">
        <v>1402019102</v>
      </c>
      <c r="B193" t="s">
        <v>106</v>
      </c>
      <c r="C193" s="2" t="s">
        <v>108</v>
      </c>
      <c r="D193" s="6">
        <v>1</v>
      </c>
      <c r="E193" s="6"/>
      <c r="F193" s="7"/>
      <c r="G193" s="7"/>
      <c r="H193" s="6"/>
      <c r="I193" s="6"/>
      <c r="J193" s="7">
        <v>1</v>
      </c>
      <c r="K193" s="7"/>
      <c r="L193" s="6"/>
      <c r="M193" s="8"/>
      <c r="N193" s="7"/>
      <c r="O193" s="7"/>
      <c r="P193" s="6"/>
      <c r="Q193" s="8"/>
      <c r="R193" s="7"/>
      <c r="S193" s="7"/>
      <c r="T193" s="6"/>
      <c r="U193" s="6"/>
      <c r="V193" s="7"/>
      <c r="W193" s="7"/>
      <c r="X193" s="6"/>
      <c r="Y193" s="6"/>
      <c r="Z193" s="7"/>
      <c r="AA193" s="7"/>
      <c r="AB193" s="6"/>
      <c r="AC193" s="6"/>
      <c r="AD193" s="7"/>
      <c r="AE193" s="8"/>
      <c r="AF193" s="10">
        <v>14</v>
      </c>
      <c r="AG193" s="10">
        <v>10</v>
      </c>
      <c r="AH193" s="10">
        <f>COUNT(D193:AE193)</f>
        <v>2</v>
      </c>
      <c r="AI193" s="22">
        <f>IF(C193="Yes",(AF193-AH193+(CZ193-50)/AG193)/AF193,0)</f>
        <v>0.14285714285714285</v>
      </c>
      <c r="AJ193" s="11">
        <f>SUM(D193:AE193)</f>
        <v>2</v>
      </c>
      <c r="AK193" s="10">
        <f>MAX(AJ193-AL193-AM193,0)*-1</f>
        <v>0</v>
      </c>
      <c r="AL193" s="10">
        <v>10</v>
      </c>
      <c r="AM193" s="10">
        <v>3</v>
      </c>
      <c r="AN193" s="7">
        <f>AJ193+AK193+AO193</f>
        <v>2</v>
      </c>
      <c r="AO193" s="6"/>
      <c r="AP193" s="3">
        <v>0.5</v>
      </c>
      <c r="AQ193" s="15">
        <f>MIN(AN193,AL193)*AP193</f>
        <v>1</v>
      </c>
      <c r="AR193" s="6">
        <v>0</v>
      </c>
      <c r="AS193" s="6">
        <v>0</v>
      </c>
      <c r="AT193" s="6">
        <v>0</v>
      </c>
      <c r="AU193" s="6">
        <v>0</v>
      </c>
      <c r="AV193" s="7"/>
      <c r="AW193" s="7">
        <v>-5</v>
      </c>
      <c r="AX193" s="7"/>
      <c r="AY193" s="7">
        <v>-5</v>
      </c>
      <c r="AZ193" s="6"/>
      <c r="BA193" s="6">
        <v>-5</v>
      </c>
      <c r="BB193" s="6"/>
      <c r="BC193" s="6">
        <v>-5</v>
      </c>
      <c r="BD193" s="7"/>
      <c r="BE193" s="7">
        <f>IF(DO193&gt;=70, 5, 0)</f>
        <v>0</v>
      </c>
      <c r="BF193" s="7"/>
      <c r="BG193" s="7"/>
      <c r="BH193" s="7">
        <v>-5</v>
      </c>
      <c r="BI193" s="6"/>
      <c r="BJ193" s="6">
        <f>IF(EB193&gt;=70, 6, 0)</f>
        <v>0</v>
      </c>
      <c r="BK193" s="6">
        <v>-5</v>
      </c>
      <c r="BL193" s="7">
        <v>-5</v>
      </c>
      <c r="BM193" s="7">
        <v>-5</v>
      </c>
      <c r="BN193" s="7">
        <v>-5</v>
      </c>
      <c r="BO193" s="6"/>
      <c r="BP193" s="6">
        <f>IF(EE193&gt;=70, 6, 0)</f>
        <v>0</v>
      </c>
      <c r="BQ193" s="6">
        <v>-5</v>
      </c>
      <c r="BR193" s="7"/>
      <c r="BS193" s="7">
        <v>-5</v>
      </c>
      <c r="BT193" s="7">
        <v>-5</v>
      </c>
      <c r="BU193" s="6"/>
      <c r="BV193" s="6">
        <v>0</v>
      </c>
      <c r="BW193" s="6">
        <f>IF(DR193&gt;=70, 5, 0)</f>
        <v>0</v>
      </c>
      <c r="BX193" s="6">
        <v>-5</v>
      </c>
      <c r="BY193" s="6"/>
      <c r="BZ193" s="6">
        <v>-5</v>
      </c>
      <c r="CA193" s="7">
        <v>-5</v>
      </c>
      <c r="CB193" s="7">
        <v>-5</v>
      </c>
      <c r="CC193" s="7">
        <v>-5</v>
      </c>
      <c r="CD193" s="6">
        <v>-5</v>
      </c>
      <c r="CE193" s="6">
        <f>IF(DU193&gt;=70, 5, 0)</f>
        <v>0</v>
      </c>
      <c r="CF193" s="6">
        <v>0</v>
      </c>
      <c r="CG193" s="6">
        <v>-5</v>
      </c>
      <c r="CH193" s="6"/>
      <c r="CI193" s="6">
        <v>-5</v>
      </c>
      <c r="CJ193" s="7"/>
      <c r="CK193" s="7"/>
      <c r="CL193" s="7"/>
      <c r="CM193" s="6"/>
      <c r="CN193" s="6">
        <f>IF(DX193&gt;=70, 5, 0)</f>
        <v>0</v>
      </c>
      <c r="CO193" s="6"/>
      <c r="CP193" s="6"/>
      <c r="CQ193" s="6"/>
      <c r="CR193" s="7"/>
      <c r="CS193" s="7">
        <f>IF(EH193&gt;=70, 6, 0)</f>
        <v>0</v>
      </c>
      <c r="CT193" s="7"/>
      <c r="CU193" s="6"/>
      <c r="CV193" s="7"/>
      <c r="CW193" s="6"/>
      <c r="CX193" s="10">
        <f>SUM(AR193:CW193)</f>
        <v>-100</v>
      </c>
      <c r="CY193" s="10">
        <v>50</v>
      </c>
      <c r="CZ193" s="17">
        <f>CX193+CY193</f>
        <v>-50</v>
      </c>
      <c r="DA193" s="1">
        <v>20</v>
      </c>
      <c r="DB193" s="18">
        <v>0</v>
      </c>
      <c r="DC193" s="18">
        <v>0</v>
      </c>
      <c r="DD193" s="30">
        <f>AVERAGE(DB193:DC193)</f>
        <v>0</v>
      </c>
      <c r="DE193" s="1">
        <v>0</v>
      </c>
      <c r="DF193" s="30">
        <v>0</v>
      </c>
      <c r="DG193" s="1">
        <v>0</v>
      </c>
      <c r="DH193" s="30">
        <v>0</v>
      </c>
      <c r="DI193" s="18">
        <v>0</v>
      </c>
      <c r="DJ193" s="18">
        <v>0</v>
      </c>
      <c r="DK193" s="1"/>
      <c r="DL193" s="15">
        <f>AVERAGE(DA193,DD193:DH193,DK193)</f>
        <v>3.3333333333333335</v>
      </c>
      <c r="DM193" s="1">
        <v>26.67</v>
      </c>
      <c r="DN193" s="1">
        <v>0</v>
      </c>
      <c r="DO193" s="1">
        <f>MAX(DM193:DN193)</f>
        <v>26.67</v>
      </c>
      <c r="DP193" s="30">
        <v>0</v>
      </c>
      <c r="DQ193" s="30">
        <v>0</v>
      </c>
      <c r="DR193" s="30">
        <f>MAX(DP193:DQ193)</f>
        <v>0</v>
      </c>
      <c r="DS193" s="1">
        <v>0</v>
      </c>
      <c r="DT193" s="1">
        <v>0</v>
      </c>
      <c r="DU193" s="1">
        <f>MAX(DS193:DT193)</f>
        <v>0</v>
      </c>
      <c r="DV193" s="30">
        <v>0</v>
      </c>
      <c r="DW193" s="30">
        <v>0</v>
      </c>
      <c r="DX193" s="30"/>
      <c r="DY193" s="15">
        <f>AVERAGE(DO193,DR193,DU193,DX193)</f>
        <v>8.89</v>
      </c>
      <c r="DZ193" s="1">
        <v>0</v>
      </c>
      <c r="EA193" s="1">
        <v>0</v>
      </c>
      <c r="EB193" s="1">
        <f>MIN(MAX(DZ193:EA193)+0.2*EH193, 100)</f>
        <v>0</v>
      </c>
      <c r="EC193" s="30">
        <v>0</v>
      </c>
      <c r="ED193" s="30">
        <v>0</v>
      </c>
      <c r="EE193" s="30">
        <f>MIN(MAX(EC193:ED193)+0.15*EH193, 100)</f>
        <v>0</v>
      </c>
      <c r="EF193" s="1">
        <v>0</v>
      </c>
      <c r="EG193" s="1">
        <v>0</v>
      </c>
      <c r="EH193" s="1">
        <f>MAX(EF193:EG193)</f>
        <v>0</v>
      </c>
      <c r="EI193" s="15">
        <f>AVERAGE(EB193,EE193,EH193)</f>
        <v>0</v>
      </c>
      <c r="EJ193" s="3">
        <v>0.25</v>
      </c>
      <c r="EK193" s="3">
        <v>0.2</v>
      </c>
      <c r="EL193" s="3">
        <v>0.25</v>
      </c>
      <c r="EM193" s="3">
        <v>0.3</v>
      </c>
      <c r="EN193" s="25">
        <f>MIN(IF(C193="Yes",AQ193+CZ193,0),100)</f>
        <v>-49</v>
      </c>
      <c r="EO193" s="25">
        <f>IF(ES193&lt;0,EN193+ES193*-4,EN193)</f>
        <v>-14.556666666666672</v>
      </c>
      <c r="EP193" s="25">
        <f>MIN(IF(C193="Yes",AQ193+DL193,0), 100)</f>
        <v>4.3333333333333339</v>
      </c>
      <c r="EQ193" s="25">
        <f>MIN(IF(C193="Yes",AQ193+DY193,0),100)</f>
        <v>9.89</v>
      </c>
      <c r="ER193" s="25">
        <f>MIN(IF(C193="Yes",AQ193+EI193,0), 100)</f>
        <v>1</v>
      </c>
      <c r="ES193" s="26">
        <f>EJ193*EN193+EK193*EP193+EL193*EQ193+EM193*ER193</f>
        <v>-8.610833333333332</v>
      </c>
      <c r="ET193" s="26">
        <f>EJ193*EO193+EK193*EP193+EL193*EQ193+EM193*ER193</f>
        <v>-1.1657341758564144E-15</v>
      </c>
    </row>
    <row r="194" spans="1:150" customFormat="1" x14ac:dyDescent="0.3">
      <c r="A194">
        <v>1402019104</v>
      </c>
      <c r="B194" t="s">
        <v>107</v>
      </c>
      <c r="C194" s="2" t="s">
        <v>108</v>
      </c>
      <c r="D194" s="6"/>
      <c r="E194" s="6"/>
      <c r="F194" s="7">
        <v>1</v>
      </c>
      <c r="G194" s="7"/>
      <c r="H194" s="6"/>
      <c r="I194" s="6"/>
      <c r="J194" s="7"/>
      <c r="K194" s="7"/>
      <c r="L194" s="6"/>
      <c r="M194" s="8"/>
      <c r="N194" s="7"/>
      <c r="O194" s="7"/>
      <c r="P194" s="6"/>
      <c r="Q194" s="8"/>
      <c r="R194" s="7"/>
      <c r="S194" s="7"/>
      <c r="T194" s="6"/>
      <c r="U194" s="6"/>
      <c r="V194" s="7"/>
      <c r="W194" s="7"/>
      <c r="X194" s="6"/>
      <c r="Y194" s="6"/>
      <c r="Z194" s="7"/>
      <c r="AA194" s="7"/>
      <c r="AB194" s="6"/>
      <c r="AC194" s="6"/>
      <c r="AD194" s="7"/>
      <c r="AE194" s="8"/>
      <c r="AF194" s="10">
        <v>14</v>
      </c>
      <c r="AG194" s="10">
        <v>10</v>
      </c>
      <c r="AH194" s="10">
        <f>COUNT(D194:AE194)</f>
        <v>1</v>
      </c>
      <c r="AI194" s="22">
        <f>IF(C194="Yes",(AF194-AH194+(CZ194-50)/AG194)/AF194,0)</f>
        <v>0.25</v>
      </c>
      <c r="AJ194" s="11">
        <f>SUM(D194:AE194)</f>
        <v>1</v>
      </c>
      <c r="AK194" s="10">
        <f>MAX(AJ194-AL194-AM194,0)*-1</f>
        <v>0</v>
      </c>
      <c r="AL194" s="10">
        <v>10</v>
      </c>
      <c r="AM194" s="10">
        <v>3</v>
      </c>
      <c r="AN194" s="7">
        <f>AJ194+AK194+AO194</f>
        <v>1</v>
      </c>
      <c r="AO194" s="6"/>
      <c r="AP194" s="3">
        <v>0.5</v>
      </c>
      <c r="AQ194" s="15">
        <f>MIN(AN194,AL194)*AP194</f>
        <v>0.5</v>
      </c>
      <c r="AR194" s="6">
        <v>0</v>
      </c>
      <c r="AS194" s="6">
        <v>0</v>
      </c>
      <c r="AT194" s="6">
        <v>0</v>
      </c>
      <c r="AU194" s="6">
        <v>0</v>
      </c>
      <c r="AV194" s="7"/>
      <c r="AW194" s="7">
        <v>0</v>
      </c>
      <c r="AX194" s="7"/>
      <c r="AY194" s="7">
        <v>0</v>
      </c>
      <c r="AZ194" s="6"/>
      <c r="BA194" s="6">
        <v>-5</v>
      </c>
      <c r="BB194" s="6"/>
      <c r="BC194" s="6">
        <v>-5</v>
      </c>
      <c r="BD194" s="7"/>
      <c r="BE194" s="7">
        <f>IF(DO194&gt;=70, 5, 0)</f>
        <v>0</v>
      </c>
      <c r="BF194" s="7"/>
      <c r="BG194" s="7"/>
      <c r="BH194" s="7">
        <v>-5</v>
      </c>
      <c r="BI194" s="6"/>
      <c r="BJ194" s="6">
        <f>IF(EB194&gt;=70, 6, 0)</f>
        <v>0</v>
      </c>
      <c r="BK194" s="6">
        <v>-5</v>
      </c>
      <c r="BL194" s="7">
        <v>-5</v>
      </c>
      <c r="BM194" s="7">
        <v>-5</v>
      </c>
      <c r="BN194" s="7">
        <v>-5</v>
      </c>
      <c r="BO194" s="6"/>
      <c r="BP194" s="6">
        <f>IF(EE194&gt;=70, 6, 0)</f>
        <v>0</v>
      </c>
      <c r="BQ194" s="6">
        <v>-5</v>
      </c>
      <c r="BR194" s="7"/>
      <c r="BS194" s="7">
        <v>-5</v>
      </c>
      <c r="BT194" s="7">
        <v>-5</v>
      </c>
      <c r="BU194" s="6"/>
      <c r="BV194" s="6">
        <v>-5</v>
      </c>
      <c r="BW194" s="6">
        <f>IF(DR194&gt;=70, 5, 0)</f>
        <v>0</v>
      </c>
      <c r="BX194" s="6">
        <v>-5</v>
      </c>
      <c r="BY194" s="6"/>
      <c r="BZ194" s="6">
        <v>-5</v>
      </c>
      <c r="CA194" s="7">
        <v>-5</v>
      </c>
      <c r="CB194" s="7">
        <v>-5</v>
      </c>
      <c r="CC194" s="7">
        <v>-5</v>
      </c>
      <c r="CD194" s="6">
        <v>-5</v>
      </c>
      <c r="CE194" s="6">
        <f>IF(DU194&gt;=70, 5, 0)</f>
        <v>0</v>
      </c>
      <c r="CF194" s="6">
        <v>0</v>
      </c>
      <c r="CG194" s="6">
        <v>-5</v>
      </c>
      <c r="CH194" s="6"/>
      <c r="CI194" s="6">
        <v>-5</v>
      </c>
      <c r="CJ194" s="7"/>
      <c r="CK194" s="7"/>
      <c r="CL194" s="7"/>
      <c r="CM194" s="6"/>
      <c r="CN194" s="6">
        <f>IF(DX194&gt;=70, 5, 0)</f>
        <v>0</v>
      </c>
      <c r="CO194" s="6"/>
      <c r="CP194" s="6"/>
      <c r="CQ194" s="6"/>
      <c r="CR194" s="7"/>
      <c r="CS194" s="7">
        <f>IF(EH194&gt;=70, 6, 0)</f>
        <v>0</v>
      </c>
      <c r="CT194" s="7"/>
      <c r="CU194" s="6"/>
      <c r="CV194" s="7"/>
      <c r="CW194" s="6"/>
      <c r="CX194" s="10">
        <f>SUM(AR194:CW194)</f>
        <v>-95</v>
      </c>
      <c r="CY194" s="10">
        <v>50</v>
      </c>
      <c r="CZ194" s="17">
        <f>CX194+CY194</f>
        <v>-45</v>
      </c>
      <c r="DA194" s="1">
        <v>20</v>
      </c>
      <c r="DB194" s="18">
        <v>0</v>
      </c>
      <c r="DC194" s="18">
        <v>0</v>
      </c>
      <c r="DD194" s="30">
        <f>AVERAGE(DB194:DC194)</f>
        <v>0</v>
      </c>
      <c r="DE194" s="1">
        <v>0</v>
      </c>
      <c r="DF194" s="30">
        <v>0</v>
      </c>
      <c r="DG194" s="1">
        <v>0</v>
      </c>
      <c r="DH194" s="30">
        <v>0</v>
      </c>
      <c r="DI194" s="18">
        <v>0</v>
      </c>
      <c r="DJ194" s="18">
        <v>0</v>
      </c>
      <c r="DK194" s="1"/>
      <c r="DL194" s="15">
        <f>AVERAGE(DA194,DD194:DH194,DK194)</f>
        <v>3.3333333333333335</v>
      </c>
      <c r="DM194" s="1">
        <v>33.33</v>
      </c>
      <c r="DN194" s="1">
        <v>0</v>
      </c>
      <c r="DO194" s="1">
        <f>MAX(DM194:DN194)</f>
        <v>33.33</v>
      </c>
      <c r="DP194" s="30">
        <v>0</v>
      </c>
      <c r="DQ194" s="30">
        <v>0</v>
      </c>
      <c r="DR194" s="30">
        <f>MAX(DP194:DQ194)</f>
        <v>0</v>
      </c>
      <c r="DS194" s="1">
        <v>0</v>
      </c>
      <c r="DT194" s="1">
        <v>0</v>
      </c>
      <c r="DU194" s="1">
        <f>MAX(DS194:DT194)</f>
        <v>0</v>
      </c>
      <c r="DV194" s="30">
        <v>0</v>
      </c>
      <c r="DW194" s="30">
        <v>0</v>
      </c>
      <c r="DX194" s="30"/>
      <c r="DY194" s="15">
        <f>AVERAGE(DO194,DR194,DU194,DX194)</f>
        <v>11.11</v>
      </c>
      <c r="DZ194" s="1">
        <v>0</v>
      </c>
      <c r="EA194" s="1">
        <v>0</v>
      </c>
      <c r="EB194" s="1">
        <f>MIN(MAX(DZ194:EA194)+0.2*EH194, 100)</f>
        <v>0</v>
      </c>
      <c r="EC194" s="30">
        <v>0</v>
      </c>
      <c r="ED194" s="30">
        <v>0</v>
      </c>
      <c r="EE194" s="30">
        <f>MIN(MAX(EC194:ED194)+0.15*EH194, 100)</f>
        <v>0</v>
      </c>
      <c r="EF194" s="1">
        <v>0</v>
      </c>
      <c r="EG194" s="1">
        <v>0</v>
      </c>
      <c r="EH194" s="1">
        <f>MAX(EF194:EG194)</f>
        <v>0</v>
      </c>
      <c r="EI194" s="15">
        <f>AVERAGE(EB194,EE194,EH194)</f>
        <v>0</v>
      </c>
      <c r="EJ194" s="3">
        <v>0.25</v>
      </c>
      <c r="EK194" s="3">
        <v>0.2</v>
      </c>
      <c r="EL194" s="3">
        <v>0.25</v>
      </c>
      <c r="EM194" s="3">
        <v>0.3</v>
      </c>
      <c r="EN194" s="25">
        <f>MIN(IF(C194="Yes",AQ194+CZ194,0),100)</f>
        <v>-44.5</v>
      </c>
      <c r="EO194" s="25">
        <f>IF(ES194&lt;0,EN194+ES194*-4,EN194)</f>
        <v>-15.276666666666671</v>
      </c>
      <c r="EP194" s="25">
        <f>MIN(IF(C194="Yes",AQ194+DL194,0), 100)</f>
        <v>3.8333333333333335</v>
      </c>
      <c r="EQ194" s="25">
        <f>MIN(IF(C194="Yes",AQ194+DY194,0),100)</f>
        <v>11.61</v>
      </c>
      <c r="ER194" s="25">
        <f>MIN(IF(C194="Yes",AQ194+EI194,0), 100)</f>
        <v>0.5</v>
      </c>
      <c r="ES194" s="26">
        <f>EJ194*EN194+EK194*EP194+EL194*EQ194+EM194*ER194</f>
        <v>-7.3058333333333323</v>
      </c>
      <c r="ET194" s="26">
        <f>EJ194*EO194+EK194*EP194+EL194*EQ194+EM194*ER194</f>
        <v>-1.2490009027033011E-15</v>
      </c>
    </row>
    <row r="195" spans="1:150" x14ac:dyDescent="0.3">
      <c r="AV195" s="7"/>
      <c r="AW195" s="7"/>
      <c r="AX195" s="7"/>
      <c r="AY195" s="7"/>
      <c r="BD195" s="7"/>
      <c r="BE195" s="7"/>
      <c r="BF195" s="7"/>
      <c r="BG195" s="7"/>
      <c r="BH195" s="7"/>
      <c r="BL195" s="7"/>
      <c r="BM195" s="7"/>
      <c r="BN195" s="7"/>
      <c r="BR195" s="7"/>
      <c r="BS195" s="7"/>
      <c r="BT195" s="7"/>
      <c r="CA195" s="7"/>
      <c r="CB195" s="7"/>
      <c r="CC195" s="7"/>
      <c r="CJ195" s="7"/>
      <c r="CK195" s="7"/>
      <c r="CL195" s="7"/>
      <c r="CR195" s="7"/>
      <c r="CS195" s="7"/>
      <c r="CT195" s="7"/>
      <c r="CV195" s="7"/>
      <c r="DA195" s="14">
        <f>AVERAGE(DA2:DA194)</f>
        <v>57.320569948186524</v>
      </c>
      <c r="DD195" s="30"/>
      <c r="DF195" s="30"/>
      <c r="DH195" s="30"/>
      <c r="DM195" s="14">
        <f>AVERAGE(DM2:DM194)</f>
        <v>31.640673575129533</v>
      </c>
      <c r="DP195" s="30"/>
      <c r="DQ195" s="30"/>
      <c r="DR195" s="30"/>
      <c r="DV195" s="30"/>
      <c r="DW195" s="30"/>
      <c r="DX195" s="30"/>
      <c r="EC195" s="30"/>
      <c r="ED195" s="30"/>
      <c r="EE195" s="30"/>
    </row>
    <row r="196" spans="1:150" x14ac:dyDescent="0.3">
      <c r="AV196" s="7"/>
      <c r="AW196" s="7"/>
      <c r="AX196" s="7"/>
      <c r="AY196" s="7"/>
      <c r="BD196" s="7"/>
      <c r="BE196" s="7"/>
      <c r="BF196" s="7"/>
      <c r="BG196" s="7"/>
      <c r="BH196" s="7"/>
      <c r="BL196" s="7"/>
      <c r="BM196" s="7"/>
      <c r="BN196" s="7"/>
      <c r="BR196" s="7"/>
      <c r="BS196" s="7"/>
      <c r="BT196" s="7"/>
      <c r="CA196" s="7"/>
      <c r="CB196" s="7"/>
      <c r="CC196" s="7"/>
      <c r="CJ196" s="7"/>
      <c r="CK196" s="7"/>
      <c r="CL196" s="7"/>
      <c r="CR196" s="7"/>
      <c r="CS196" s="7"/>
      <c r="CT196" s="7"/>
      <c r="CV196" s="7"/>
      <c r="DD196" s="30"/>
      <c r="DF196" s="30"/>
      <c r="DH196" s="30"/>
      <c r="DP196" s="30"/>
      <c r="DQ196" s="30"/>
      <c r="DR196" s="30"/>
      <c r="DV196" s="30"/>
      <c r="DW196" s="30"/>
      <c r="DX196" s="30"/>
      <c r="EC196" s="30"/>
      <c r="ED196" s="30"/>
      <c r="EE196" s="30"/>
    </row>
    <row r="197" spans="1:150" x14ac:dyDescent="0.3">
      <c r="AV197" s="7"/>
      <c r="AW197" s="7"/>
      <c r="AX197" s="7"/>
      <c r="AY197" s="7"/>
      <c r="BD197" s="7"/>
      <c r="BE197" s="7"/>
      <c r="BF197" s="7"/>
      <c r="BG197" s="7"/>
      <c r="BH197" s="7"/>
      <c r="BL197" s="7"/>
      <c r="BM197" s="7"/>
      <c r="BN197" s="7"/>
      <c r="BR197" s="7"/>
      <c r="BS197" s="7"/>
      <c r="BT197" s="7"/>
      <c r="CA197" s="7"/>
      <c r="CB197" s="7"/>
      <c r="CC197" s="7"/>
      <c r="CJ197" s="7"/>
      <c r="CK197" s="7"/>
      <c r="CL197" s="7"/>
      <c r="CR197" s="7"/>
      <c r="CS197" s="7"/>
      <c r="CT197" s="7"/>
      <c r="CV197" s="7"/>
      <c r="DD197" s="30"/>
      <c r="DF197" s="30"/>
      <c r="DH197" s="30"/>
      <c r="DP197" s="30"/>
      <c r="DQ197" s="30"/>
      <c r="DR197" s="30"/>
      <c r="DV197" s="30"/>
      <c r="DW197" s="30"/>
      <c r="DX197" s="30"/>
      <c r="EC197" s="30"/>
      <c r="ED197" s="30"/>
      <c r="EE197" s="30"/>
    </row>
    <row r="198" spans="1:150" x14ac:dyDescent="0.3">
      <c r="AV198" s="7"/>
      <c r="AW198" s="7"/>
      <c r="AX198" s="7"/>
      <c r="AY198" s="7"/>
      <c r="BD198" s="7"/>
      <c r="BE198" s="7"/>
      <c r="BF198" s="7"/>
      <c r="BG198" s="7"/>
      <c r="BH198" s="7"/>
      <c r="BL198" s="7"/>
      <c r="BM198" s="7"/>
      <c r="BN198" s="7"/>
      <c r="BR198" s="7"/>
      <c r="BS198" s="7"/>
      <c r="BT198" s="7"/>
      <c r="CA198" s="7"/>
      <c r="CB198" s="7"/>
      <c r="CC198" s="7"/>
      <c r="CJ198" s="7"/>
      <c r="CK198" s="7"/>
      <c r="CL198" s="7"/>
      <c r="CR198" s="7"/>
      <c r="CS198" s="7"/>
      <c r="CT198" s="7"/>
      <c r="CV198" s="7"/>
      <c r="DD198" s="30"/>
      <c r="DF198" s="30"/>
      <c r="DH198" s="30"/>
      <c r="DP198" s="30"/>
      <c r="DQ198" s="30"/>
      <c r="DR198" s="30"/>
      <c r="DV198" s="30"/>
      <c r="DW198" s="30"/>
      <c r="DX198" s="30"/>
      <c r="EC198" s="30"/>
      <c r="ED198" s="30"/>
      <c r="EE198" s="30"/>
    </row>
    <row r="199" spans="1:150" x14ac:dyDescent="0.3">
      <c r="AV199" s="7"/>
      <c r="AW199" s="7"/>
      <c r="AX199" s="7"/>
      <c r="AY199" s="7"/>
      <c r="BD199" s="7"/>
      <c r="BE199" s="7"/>
      <c r="BF199" s="7"/>
      <c r="BG199" s="7"/>
      <c r="BH199" s="7"/>
      <c r="BL199" s="7"/>
      <c r="BM199" s="7"/>
      <c r="BN199" s="7"/>
      <c r="BR199" s="7"/>
      <c r="BS199" s="7"/>
      <c r="BT199" s="7"/>
      <c r="CA199" s="7"/>
      <c r="CB199" s="7"/>
      <c r="CC199" s="7"/>
      <c r="CJ199" s="7"/>
      <c r="CK199" s="7"/>
      <c r="CL199" s="7"/>
      <c r="CR199" s="7"/>
      <c r="CS199" s="7"/>
      <c r="CT199" s="7"/>
      <c r="CV199" s="7"/>
      <c r="DD199" s="30"/>
      <c r="DF199" s="30"/>
      <c r="DH199" s="30"/>
      <c r="DP199" s="30"/>
      <c r="DQ199" s="30"/>
      <c r="DR199" s="30"/>
      <c r="DV199" s="30"/>
      <c r="DW199" s="30"/>
      <c r="DX199" s="30"/>
      <c r="EC199" s="30"/>
      <c r="ED199" s="30"/>
      <c r="EE199" s="30"/>
    </row>
    <row r="200" spans="1:150" s="4" customFormat="1" x14ac:dyDescent="0.3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10"/>
      <c r="AG200" s="10"/>
      <c r="AH200" s="10"/>
      <c r="AI200" s="23"/>
      <c r="AJ200" s="12"/>
      <c r="AK200" s="10"/>
      <c r="AL200" s="10"/>
      <c r="AM200" s="10"/>
      <c r="AN200" s="9"/>
      <c r="AO200" s="9"/>
      <c r="AP200" s="3"/>
      <c r="AQ200" s="5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10"/>
      <c r="CY200" s="10"/>
      <c r="CZ200" s="12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3"/>
      <c r="EK200" s="3"/>
      <c r="EL200" s="3"/>
      <c r="EM200" s="3"/>
      <c r="EN200" s="27"/>
      <c r="EO200" s="27"/>
      <c r="EP200" s="27"/>
      <c r="EQ200" s="27"/>
      <c r="ER200" s="27"/>
      <c r="ES200" s="3"/>
      <c r="ET200" s="3"/>
    </row>
    <row r="201" spans="1:150" x14ac:dyDescent="0.3">
      <c r="C201" s="13" t="s">
        <v>108</v>
      </c>
    </row>
    <row r="202" spans="1:150" x14ac:dyDescent="0.3">
      <c r="C202" s="13" t="s">
        <v>109</v>
      </c>
    </row>
  </sheetData>
  <autoFilter ref="A1:ET1" xr:uid="{835F8594-71DC-402F-A4E7-8C21CC7EBA34}">
    <sortState xmlns:xlrd2="http://schemas.microsoft.com/office/spreadsheetml/2017/richdata2" ref="A2:ET195">
      <sortCondition descending="1" ref="ET1"/>
    </sortState>
  </autoFilter>
  <sortState xmlns:xlrd2="http://schemas.microsoft.com/office/spreadsheetml/2017/richdata2" ref="A2:ET195">
    <sortCondition ref="B2:B195"/>
    <sortCondition descending="1" ref="AI2:AI195"/>
  </sortState>
  <phoneticPr fontId="2" type="noConversion"/>
  <dataValidations count="1">
    <dataValidation type="list" allowBlank="1" showInputMessage="1" showErrorMessage="1" sqref="C2:C194" xr:uid="{052CCE02-84E2-453F-AC58-1302EE39EF15}">
      <formula1>$C$201:$C$202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99D3-7542-4A9B-A024-6EF7A50477EA}">
  <dimension ref="A1:F194"/>
  <sheetViews>
    <sheetView topLeftCell="A166" zoomScaleNormal="100" workbookViewId="0">
      <selection activeCell="C192" sqref="C192"/>
    </sheetView>
  </sheetViews>
  <sheetFormatPr defaultRowHeight="14.4" x14ac:dyDescent="0.3"/>
  <cols>
    <col min="1" max="1" width="15.109375" bestFit="1" customWidth="1"/>
    <col min="2" max="2" width="8.88671875" customWidth="1"/>
    <col min="3" max="3" width="11.5546875" bestFit="1" customWidth="1"/>
  </cols>
  <sheetData>
    <row r="1" spans="1:6" s="31" customFormat="1" x14ac:dyDescent="0.3">
      <c r="A1" s="31" t="s">
        <v>146</v>
      </c>
      <c r="B1" s="31" t="s">
        <v>147</v>
      </c>
      <c r="C1" s="31" t="s">
        <v>148</v>
      </c>
      <c r="D1" s="31" t="s">
        <v>145</v>
      </c>
      <c r="E1" s="31" t="s">
        <v>147</v>
      </c>
      <c r="F1" s="31" t="s">
        <v>149</v>
      </c>
    </row>
    <row r="2" spans="1:6" x14ac:dyDescent="0.3">
      <c r="A2">
        <v>1402018029</v>
      </c>
      <c r="B2" s="32">
        <v>46.67</v>
      </c>
      <c r="C2">
        <v>1402016029</v>
      </c>
      <c r="D2">
        <f>MATCH(C2,$A$2:$A$200,0)</f>
        <v>113</v>
      </c>
      <c r="E2" s="1" cm="1">
        <f t="array" ref="E2">INDEX($B$2:$B$200,D2,0)</f>
        <v>20</v>
      </c>
      <c r="F2" s="1">
        <f>IF(ISNUMBER(E2),E2,0)</f>
        <v>20</v>
      </c>
    </row>
    <row r="3" spans="1:6" x14ac:dyDescent="0.3">
      <c r="A3">
        <v>1402018031</v>
      </c>
      <c r="B3" s="32">
        <v>20</v>
      </c>
      <c r="C3">
        <v>1402016041</v>
      </c>
      <c r="D3">
        <f t="shared" ref="D3:D66" si="0">MATCH(C3,$A$2:$A$200,0)</f>
        <v>69</v>
      </c>
      <c r="E3" s="1" cm="1">
        <f t="array" ref="E3">INDEX($B$2:$B$200,D3,0)</f>
        <v>0</v>
      </c>
      <c r="F3" s="1">
        <f t="shared" ref="F3:F66" si="1">IF(ISNUMBER(E3),E3,0)</f>
        <v>0</v>
      </c>
    </row>
    <row r="4" spans="1:6" x14ac:dyDescent="0.3">
      <c r="A4">
        <v>1402017003</v>
      </c>
      <c r="B4" s="32">
        <v>46.67</v>
      </c>
      <c r="C4">
        <v>1402016049</v>
      </c>
      <c r="D4" t="e">
        <f t="shared" si="0"/>
        <v>#N/A</v>
      </c>
      <c r="E4" s="1" t="e" cm="1">
        <f t="array" ref="E4">INDEX($B$2:$B$200,D4,0)</f>
        <v>#N/A</v>
      </c>
      <c r="F4" s="1">
        <f t="shared" si="1"/>
        <v>0</v>
      </c>
    </row>
    <row r="5" spans="1:6" x14ac:dyDescent="0.3">
      <c r="A5">
        <v>1402018071</v>
      </c>
      <c r="B5" s="32">
        <v>40</v>
      </c>
      <c r="C5">
        <v>1402016120</v>
      </c>
      <c r="D5" t="e">
        <f t="shared" si="0"/>
        <v>#N/A</v>
      </c>
      <c r="E5" s="1" t="e" cm="1">
        <f t="array" ref="E5">INDEX($B$2:$B$200,D5,0)</f>
        <v>#N/A</v>
      </c>
      <c r="F5" s="1">
        <f t="shared" si="1"/>
        <v>0</v>
      </c>
    </row>
    <row r="6" spans="1:6" x14ac:dyDescent="0.3">
      <c r="A6">
        <v>1402017077</v>
      </c>
      <c r="B6" s="32">
        <v>33.33</v>
      </c>
      <c r="C6">
        <v>1402016121</v>
      </c>
      <c r="D6" t="e">
        <f t="shared" si="0"/>
        <v>#N/A</v>
      </c>
      <c r="E6" s="1" t="e" cm="1">
        <f t="array" ref="E6">INDEX($B$2:$B$200,D6,0)</f>
        <v>#N/A</v>
      </c>
      <c r="F6" s="1">
        <f t="shared" si="1"/>
        <v>0</v>
      </c>
    </row>
    <row r="7" spans="1:6" x14ac:dyDescent="0.3">
      <c r="A7">
        <v>1402017058</v>
      </c>
      <c r="B7" s="32">
        <v>40</v>
      </c>
      <c r="C7">
        <v>1402016129</v>
      </c>
      <c r="D7">
        <f t="shared" si="0"/>
        <v>99</v>
      </c>
      <c r="E7" s="1" cm="1">
        <f t="array" ref="E7">INDEX($B$2:$B$200,D7,0)</f>
        <v>26.67</v>
      </c>
      <c r="F7" s="1">
        <f t="shared" si="1"/>
        <v>26.67</v>
      </c>
    </row>
    <row r="8" spans="1:6" x14ac:dyDescent="0.3">
      <c r="A8">
        <v>1402018023</v>
      </c>
      <c r="B8" s="32">
        <v>46.67</v>
      </c>
      <c r="C8">
        <v>1402016130</v>
      </c>
      <c r="D8">
        <f t="shared" si="0"/>
        <v>62</v>
      </c>
      <c r="E8" s="1" cm="1">
        <f t="array" ref="E8">INDEX($B$2:$B$200,D8,0)</f>
        <v>46.67</v>
      </c>
      <c r="F8" s="1">
        <f t="shared" si="1"/>
        <v>46.67</v>
      </c>
    </row>
    <row r="9" spans="1:6" x14ac:dyDescent="0.3">
      <c r="A9">
        <v>1402017151</v>
      </c>
      <c r="B9" s="32">
        <v>40</v>
      </c>
      <c r="C9">
        <v>1402016152</v>
      </c>
      <c r="D9">
        <f t="shared" si="0"/>
        <v>74</v>
      </c>
      <c r="E9" s="1" cm="1">
        <f t="array" ref="E9">INDEX($B$2:$B$200,D9,0)</f>
        <v>73.33</v>
      </c>
      <c r="F9" s="1">
        <f t="shared" si="1"/>
        <v>73.33</v>
      </c>
    </row>
    <row r="10" spans="1:6" x14ac:dyDescent="0.3">
      <c r="A10">
        <v>1402017011</v>
      </c>
      <c r="B10" s="32">
        <v>66.67</v>
      </c>
      <c r="C10">
        <v>1402017003</v>
      </c>
      <c r="D10">
        <f t="shared" si="0"/>
        <v>3</v>
      </c>
      <c r="E10" s="1" cm="1">
        <f t="array" ref="E10">INDEX($B$2:$B$200,D10,0)</f>
        <v>46.67</v>
      </c>
      <c r="F10" s="1">
        <f t="shared" si="1"/>
        <v>46.67</v>
      </c>
    </row>
    <row r="11" spans="1:6" x14ac:dyDescent="0.3">
      <c r="A11">
        <v>1402017040</v>
      </c>
      <c r="B11" s="32">
        <v>40</v>
      </c>
      <c r="C11">
        <v>1402017005</v>
      </c>
      <c r="D11">
        <f t="shared" si="0"/>
        <v>90</v>
      </c>
      <c r="E11" s="1" cm="1">
        <f t="array" ref="E11">INDEX($B$2:$B$200,D11,0)</f>
        <v>53.33</v>
      </c>
      <c r="F11" s="1">
        <f t="shared" si="1"/>
        <v>53.33</v>
      </c>
    </row>
    <row r="12" spans="1:6" x14ac:dyDescent="0.3">
      <c r="A12">
        <v>1402017039</v>
      </c>
      <c r="B12" s="32">
        <v>66.67</v>
      </c>
      <c r="C12">
        <v>1402017011</v>
      </c>
      <c r="D12">
        <f t="shared" si="0"/>
        <v>9</v>
      </c>
      <c r="E12" s="1" cm="1">
        <f t="array" ref="E12">INDEX($B$2:$B$200,D12,0)</f>
        <v>66.67</v>
      </c>
      <c r="F12" s="1">
        <f t="shared" si="1"/>
        <v>66.67</v>
      </c>
    </row>
    <row r="13" spans="1:6" x14ac:dyDescent="0.3">
      <c r="A13">
        <v>1402017076</v>
      </c>
      <c r="B13" s="32">
        <v>20</v>
      </c>
      <c r="C13">
        <v>1402017019</v>
      </c>
      <c r="D13" t="e">
        <f t="shared" si="0"/>
        <v>#N/A</v>
      </c>
      <c r="E13" s="1" t="e" cm="1">
        <f t="array" ref="E13">INDEX($B$2:$B$200,D13,0)</f>
        <v>#N/A</v>
      </c>
      <c r="F13" s="1">
        <f t="shared" si="1"/>
        <v>0</v>
      </c>
    </row>
    <row r="14" spans="1:6" x14ac:dyDescent="0.3">
      <c r="A14">
        <v>1402017052</v>
      </c>
      <c r="B14" s="32">
        <v>40</v>
      </c>
      <c r="C14">
        <v>1402017028</v>
      </c>
      <c r="D14" t="e">
        <f t="shared" si="0"/>
        <v>#N/A</v>
      </c>
      <c r="E14" s="1" t="e" cm="1">
        <f t="array" ref="E14">INDEX($B$2:$B$200,D14,0)</f>
        <v>#N/A</v>
      </c>
      <c r="F14" s="1">
        <f t="shared" si="1"/>
        <v>0</v>
      </c>
    </row>
    <row r="15" spans="1:6" x14ac:dyDescent="0.3">
      <c r="A15">
        <v>1402019061</v>
      </c>
      <c r="B15" s="32">
        <v>73.33</v>
      </c>
      <c r="C15">
        <v>1402017029</v>
      </c>
      <c r="D15">
        <f t="shared" si="0"/>
        <v>95</v>
      </c>
      <c r="E15" s="1" cm="1">
        <f t="array" ref="E15">INDEX($B$2:$B$200,D15,0)</f>
        <v>53.33</v>
      </c>
      <c r="F15" s="1">
        <f t="shared" si="1"/>
        <v>53.33</v>
      </c>
    </row>
    <row r="16" spans="1:6" x14ac:dyDescent="0.3">
      <c r="A16">
        <v>1402019078</v>
      </c>
      <c r="B16" s="32">
        <v>66.67</v>
      </c>
      <c r="C16">
        <v>1402017033</v>
      </c>
      <c r="D16">
        <f t="shared" si="0"/>
        <v>94</v>
      </c>
      <c r="E16" s="1" cm="1">
        <f t="array" ref="E16">INDEX($B$2:$B$200,D16,0)</f>
        <v>20</v>
      </c>
      <c r="F16" s="1">
        <f t="shared" si="1"/>
        <v>20</v>
      </c>
    </row>
    <row r="17" spans="1:6" x14ac:dyDescent="0.3">
      <c r="A17">
        <v>1402019064</v>
      </c>
      <c r="B17" s="32">
        <v>46.67</v>
      </c>
      <c r="C17">
        <v>1402017039</v>
      </c>
      <c r="D17">
        <f t="shared" si="0"/>
        <v>11</v>
      </c>
      <c r="E17" s="1" cm="1">
        <f t="array" ref="E17">INDEX($B$2:$B$200,D17,0)</f>
        <v>66.67</v>
      </c>
      <c r="F17" s="1">
        <f t="shared" si="1"/>
        <v>66.67</v>
      </c>
    </row>
    <row r="18" spans="1:6" x14ac:dyDescent="0.3">
      <c r="A18">
        <v>1402019016</v>
      </c>
      <c r="B18" s="32">
        <v>53.33</v>
      </c>
      <c r="C18">
        <v>1402017040</v>
      </c>
      <c r="D18">
        <f t="shared" si="0"/>
        <v>10</v>
      </c>
      <c r="E18" s="1" cm="1">
        <f t="array" ref="E18">INDEX($B$2:$B$200,D18,0)</f>
        <v>40</v>
      </c>
      <c r="F18" s="1">
        <f t="shared" si="1"/>
        <v>40</v>
      </c>
    </row>
    <row r="19" spans="1:6" x14ac:dyDescent="0.3">
      <c r="A19">
        <v>1402019012</v>
      </c>
      <c r="B19" s="32">
        <v>46.67</v>
      </c>
      <c r="C19">
        <v>1402017046</v>
      </c>
      <c r="D19" t="e">
        <f t="shared" si="0"/>
        <v>#N/A</v>
      </c>
      <c r="E19" s="1" t="e" cm="1">
        <f t="array" ref="E19">INDEX($B$2:$B$200,D19,0)</f>
        <v>#N/A</v>
      </c>
      <c r="F19" s="1">
        <f t="shared" si="1"/>
        <v>0</v>
      </c>
    </row>
    <row r="20" spans="1:6" x14ac:dyDescent="0.3">
      <c r="A20">
        <v>1402019068</v>
      </c>
      <c r="B20" s="32">
        <v>33.33</v>
      </c>
      <c r="C20">
        <v>1402017049</v>
      </c>
      <c r="D20" t="e">
        <f t="shared" si="0"/>
        <v>#N/A</v>
      </c>
      <c r="E20" s="1" t="e" cm="1">
        <f t="array" ref="E20">INDEX($B$2:$B$200,D20,0)</f>
        <v>#N/A</v>
      </c>
      <c r="F20" s="1">
        <f t="shared" si="1"/>
        <v>0</v>
      </c>
    </row>
    <row r="21" spans="1:6" x14ac:dyDescent="0.3">
      <c r="A21">
        <v>1402019083</v>
      </c>
      <c r="B21" s="32">
        <v>20</v>
      </c>
      <c r="C21">
        <v>1402017051</v>
      </c>
      <c r="D21" t="e">
        <f t="shared" si="0"/>
        <v>#N/A</v>
      </c>
      <c r="E21" s="1" t="e" cm="1">
        <f t="array" ref="E21">INDEX($B$2:$B$200,D21,0)</f>
        <v>#N/A</v>
      </c>
      <c r="F21" s="1">
        <f t="shared" si="1"/>
        <v>0</v>
      </c>
    </row>
    <row r="22" spans="1:6" x14ac:dyDescent="0.3">
      <c r="A22">
        <v>1402019111</v>
      </c>
      <c r="B22" s="32">
        <v>66.67</v>
      </c>
      <c r="C22">
        <v>1402017052</v>
      </c>
      <c r="D22">
        <f t="shared" si="0"/>
        <v>13</v>
      </c>
      <c r="E22" s="1" cm="1">
        <f t="array" ref="E22">INDEX($B$2:$B$200,D22,0)</f>
        <v>40</v>
      </c>
      <c r="F22" s="1">
        <f t="shared" si="1"/>
        <v>40</v>
      </c>
    </row>
    <row r="23" spans="1:6" x14ac:dyDescent="0.3">
      <c r="A23">
        <v>1402017175</v>
      </c>
      <c r="B23" s="32">
        <v>46.67</v>
      </c>
      <c r="C23">
        <v>1402017055</v>
      </c>
      <c r="D23">
        <f t="shared" si="0"/>
        <v>63</v>
      </c>
      <c r="E23" s="1" cm="1">
        <f t="array" ref="E23">INDEX($B$2:$B$200,D23,0)</f>
        <v>33.33</v>
      </c>
      <c r="F23" s="1">
        <f t="shared" si="1"/>
        <v>33.33</v>
      </c>
    </row>
    <row r="24" spans="1:6" x14ac:dyDescent="0.3">
      <c r="A24">
        <v>1402019072</v>
      </c>
      <c r="B24" s="32">
        <v>46.67</v>
      </c>
      <c r="C24">
        <v>1402017056</v>
      </c>
      <c r="D24">
        <f t="shared" si="0"/>
        <v>82</v>
      </c>
      <c r="E24" s="1" cm="1">
        <f t="array" ref="E24">INDEX($B$2:$B$200,D24,0)</f>
        <v>73.33</v>
      </c>
      <c r="F24" s="1">
        <f t="shared" si="1"/>
        <v>73.33</v>
      </c>
    </row>
    <row r="25" spans="1:6" x14ac:dyDescent="0.3">
      <c r="A25">
        <v>1402018033</v>
      </c>
      <c r="B25" s="32">
        <v>53.33</v>
      </c>
      <c r="C25">
        <v>1402017058</v>
      </c>
      <c r="D25">
        <f t="shared" si="0"/>
        <v>6</v>
      </c>
      <c r="E25" s="1" cm="1">
        <f t="array" ref="E25">INDEX($B$2:$B$200,D25,0)</f>
        <v>40</v>
      </c>
      <c r="F25" s="1">
        <f t="shared" si="1"/>
        <v>40</v>
      </c>
    </row>
    <row r="26" spans="1:6" x14ac:dyDescent="0.3">
      <c r="A26">
        <v>1402019089</v>
      </c>
      <c r="B26" s="32">
        <v>60</v>
      </c>
      <c r="C26">
        <v>1402017076</v>
      </c>
      <c r="D26">
        <f t="shared" si="0"/>
        <v>12</v>
      </c>
      <c r="E26" s="1" cm="1">
        <f t="array" ref="E26">INDEX($B$2:$B$200,D26,0)</f>
        <v>20</v>
      </c>
      <c r="F26" s="1">
        <f t="shared" si="1"/>
        <v>20</v>
      </c>
    </row>
    <row r="27" spans="1:6" x14ac:dyDescent="0.3">
      <c r="A27">
        <v>1402019076</v>
      </c>
      <c r="B27" s="32">
        <v>73.33</v>
      </c>
      <c r="C27">
        <v>1402017077</v>
      </c>
      <c r="D27">
        <f t="shared" si="0"/>
        <v>5</v>
      </c>
      <c r="E27" s="1" cm="1">
        <f t="array" ref="E27">INDEX($B$2:$B$200,D27,0)</f>
        <v>33.33</v>
      </c>
      <c r="F27" s="1">
        <f t="shared" si="1"/>
        <v>33.33</v>
      </c>
    </row>
    <row r="28" spans="1:6" x14ac:dyDescent="0.3">
      <c r="A28">
        <v>1402019023</v>
      </c>
      <c r="B28" s="32">
        <v>20</v>
      </c>
      <c r="C28">
        <v>1402017118</v>
      </c>
      <c r="D28" t="e">
        <f t="shared" si="0"/>
        <v>#N/A</v>
      </c>
      <c r="E28" s="1" t="e" cm="1">
        <f t="array" ref="E28">INDEX($B$2:$B$200,D28,0)</f>
        <v>#N/A</v>
      </c>
      <c r="F28" s="1">
        <f t="shared" si="1"/>
        <v>0</v>
      </c>
    </row>
    <row r="29" spans="1:6" x14ac:dyDescent="0.3">
      <c r="A29">
        <v>1402019025</v>
      </c>
      <c r="B29" s="32">
        <v>13.33</v>
      </c>
      <c r="C29">
        <v>1402017123</v>
      </c>
      <c r="D29" t="e">
        <f t="shared" si="0"/>
        <v>#N/A</v>
      </c>
      <c r="E29" s="1" t="e" cm="1">
        <f t="array" ref="E29">INDEX($B$2:$B$200,D29,0)</f>
        <v>#N/A</v>
      </c>
      <c r="F29" s="1">
        <f t="shared" si="1"/>
        <v>0</v>
      </c>
    </row>
    <row r="30" spans="1:6" x14ac:dyDescent="0.3">
      <c r="A30">
        <v>1402018095</v>
      </c>
      <c r="B30" s="32">
        <v>40</v>
      </c>
      <c r="C30">
        <v>1402017125</v>
      </c>
      <c r="D30">
        <f t="shared" si="0"/>
        <v>96</v>
      </c>
      <c r="E30" s="1" cm="1">
        <f t="array" ref="E30">INDEX($B$2:$B$200,D30,0)</f>
        <v>46.67</v>
      </c>
      <c r="F30" s="1">
        <f t="shared" si="1"/>
        <v>46.67</v>
      </c>
    </row>
    <row r="31" spans="1:6" x14ac:dyDescent="0.3">
      <c r="A31">
        <v>1402019079</v>
      </c>
      <c r="B31" s="32">
        <v>80</v>
      </c>
      <c r="C31">
        <v>1402017139</v>
      </c>
      <c r="D31" t="e">
        <f t="shared" si="0"/>
        <v>#N/A</v>
      </c>
      <c r="E31" s="1" t="e" cm="1">
        <f t="array" ref="E31">INDEX($B$2:$B$200,D31,0)</f>
        <v>#N/A</v>
      </c>
      <c r="F31" s="1">
        <f t="shared" si="1"/>
        <v>0</v>
      </c>
    </row>
    <row r="32" spans="1:6" x14ac:dyDescent="0.3">
      <c r="A32">
        <v>1402019093</v>
      </c>
      <c r="B32" s="32">
        <v>53.33</v>
      </c>
      <c r="C32">
        <v>1402017151</v>
      </c>
      <c r="D32">
        <f t="shared" si="0"/>
        <v>8</v>
      </c>
      <c r="E32" s="1" cm="1">
        <f t="array" ref="E32">INDEX($B$2:$B$200,D32,0)</f>
        <v>40</v>
      </c>
      <c r="F32" s="1">
        <f t="shared" si="1"/>
        <v>40</v>
      </c>
    </row>
    <row r="33" spans="1:6" x14ac:dyDescent="0.3">
      <c r="A33">
        <v>1402019062</v>
      </c>
      <c r="B33" s="32">
        <v>20</v>
      </c>
      <c r="C33">
        <v>1402017157</v>
      </c>
      <c r="D33">
        <f t="shared" si="0"/>
        <v>65</v>
      </c>
      <c r="E33" s="1" cm="1">
        <f t="array" ref="E33">INDEX($B$2:$B$200,D33,0)</f>
        <v>33.33</v>
      </c>
      <c r="F33" s="1">
        <f t="shared" si="1"/>
        <v>33.33</v>
      </c>
    </row>
    <row r="34" spans="1:6" x14ac:dyDescent="0.3">
      <c r="A34">
        <v>1402018035</v>
      </c>
      <c r="B34" s="32">
        <v>40</v>
      </c>
      <c r="C34">
        <v>1402017175</v>
      </c>
      <c r="D34">
        <f t="shared" si="0"/>
        <v>22</v>
      </c>
      <c r="E34" s="1" cm="1">
        <f t="array" ref="E34">INDEX($B$2:$B$200,D34,0)</f>
        <v>46.67</v>
      </c>
      <c r="F34" s="1">
        <f t="shared" si="1"/>
        <v>46.67</v>
      </c>
    </row>
    <row r="35" spans="1:6" x14ac:dyDescent="0.3">
      <c r="A35">
        <v>1402019073</v>
      </c>
      <c r="B35" s="32">
        <v>80</v>
      </c>
      <c r="C35">
        <v>1402018013</v>
      </c>
      <c r="D35">
        <f t="shared" si="0"/>
        <v>83</v>
      </c>
      <c r="E35" s="1" cm="1">
        <f t="array" ref="E35">INDEX($B$2:$B$200,D35,0)</f>
        <v>53.33</v>
      </c>
      <c r="F35" s="1">
        <f t="shared" si="1"/>
        <v>53.33</v>
      </c>
    </row>
    <row r="36" spans="1:6" x14ac:dyDescent="0.3">
      <c r="A36">
        <v>1402019130</v>
      </c>
      <c r="B36" s="32">
        <v>80</v>
      </c>
      <c r="C36">
        <v>1402018014</v>
      </c>
      <c r="D36" t="e">
        <f t="shared" si="0"/>
        <v>#N/A</v>
      </c>
      <c r="E36" s="1" t="e" cm="1">
        <f t="array" ref="E36">INDEX($B$2:$B$200,D36,0)</f>
        <v>#N/A</v>
      </c>
      <c r="F36" s="1">
        <f t="shared" si="1"/>
        <v>0</v>
      </c>
    </row>
    <row r="37" spans="1:6" x14ac:dyDescent="0.3">
      <c r="A37">
        <v>1402019011</v>
      </c>
      <c r="B37" s="32">
        <v>53.33</v>
      </c>
      <c r="C37">
        <v>1402018015</v>
      </c>
      <c r="D37" t="e">
        <f t="shared" si="0"/>
        <v>#N/A</v>
      </c>
      <c r="E37" s="1" t="e" cm="1">
        <f t="array" ref="E37">INDEX($B$2:$B$200,D37,0)</f>
        <v>#N/A</v>
      </c>
      <c r="F37" s="1">
        <f t="shared" si="1"/>
        <v>0</v>
      </c>
    </row>
    <row r="38" spans="1:6" x14ac:dyDescent="0.3">
      <c r="A38">
        <v>1402019021</v>
      </c>
      <c r="B38" s="32">
        <v>20</v>
      </c>
      <c r="C38">
        <v>1402018018</v>
      </c>
      <c r="D38" t="e">
        <f t="shared" si="0"/>
        <v>#N/A</v>
      </c>
      <c r="E38" s="1" t="e" cm="1">
        <f t="array" ref="E38">INDEX($B$2:$B$200,D38,0)</f>
        <v>#N/A</v>
      </c>
      <c r="F38" s="1">
        <f t="shared" si="1"/>
        <v>0</v>
      </c>
    </row>
    <row r="39" spans="1:6" x14ac:dyDescent="0.3">
      <c r="A39">
        <v>1402019132</v>
      </c>
      <c r="B39" s="32">
        <v>26.67</v>
      </c>
      <c r="C39">
        <v>1402018023</v>
      </c>
      <c r="D39">
        <f t="shared" si="0"/>
        <v>7</v>
      </c>
      <c r="E39" s="1" cm="1">
        <f t="array" ref="E39">INDEX($B$2:$B$200,D39,0)</f>
        <v>46.67</v>
      </c>
      <c r="F39" s="1">
        <f t="shared" si="1"/>
        <v>46.67</v>
      </c>
    </row>
    <row r="40" spans="1:6" x14ac:dyDescent="0.3">
      <c r="A40">
        <v>1402019036</v>
      </c>
      <c r="B40" s="32">
        <v>46.67</v>
      </c>
      <c r="C40">
        <v>1402018025</v>
      </c>
      <c r="D40" t="e">
        <f t="shared" si="0"/>
        <v>#N/A</v>
      </c>
      <c r="E40" s="1" t="e" cm="1">
        <f t="array" ref="E40">INDEX($B$2:$B$200,D40,0)</f>
        <v>#N/A</v>
      </c>
      <c r="F40" s="1">
        <f t="shared" si="1"/>
        <v>0</v>
      </c>
    </row>
    <row r="41" spans="1:6" x14ac:dyDescent="0.3">
      <c r="A41">
        <v>1402019001</v>
      </c>
      <c r="B41" s="32">
        <v>46.67</v>
      </c>
      <c r="C41">
        <v>1402018029</v>
      </c>
      <c r="D41">
        <f t="shared" si="0"/>
        <v>1</v>
      </c>
      <c r="E41" s="1" cm="1">
        <f t="array" ref="E41">INDEX($B$2:$B$200,D41,0)</f>
        <v>46.67</v>
      </c>
      <c r="F41" s="1">
        <f t="shared" si="1"/>
        <v>46.67</v>
      </c>
    </row>
    <row r="42" spans="1:6" x14ac:dyDescent="0.3">
      <c r="A42">
        <v>1402019006</v>
      </c>
      <c r="B42" s="32">
        <v>40</v>
      </c>
      <c r="C42">
        <v>1402018031</v>
      </c>
      <c r="D42">
        <f t="shared" si="0"/>
        <v>2</v>
      </c>
      <c r="E42" s="1" cm="1">
        <f t="array" ref="E42">INDEX($B$2:$B$200,D42,0)</f>
        <v>20</v>
      </c>
      <c r="F42" s="1">
        <f t="shared" si="1"/>
        <v>20</v>
      </c>
    </row>
    <row r="43" spans="1:6" x14ac:dyDescent="0.3">
      <c r="A43">
        <v>1402019003</v>
      </c>
      <c r="B43" s="32">
        <v>86.67</v>
      </c>
      <c r="C43">
        <v>1402018032</v>
      </c>
      <c r="D43" t="e">
        <f t="shared" si="0"/>
        <v>#N/A</v>
      </c>
      <c r="E43" s="1" t="e" cm="1">
        <f t="array" ref="E43">INDEX($B$2:$B$200,D43,0)</f>
        <v>#N/A</v>
      </c>
      <c r="F43" s="1">
        <f t="shared" si="1"/>
        <v>0</v>
      </c>
    </row>
    <row r="44" spans="1:6" x14ac:dyDescent="0.3">
      <c r="A44">
        <v>1402019022</v>
      </c>
      <c r="B44" s="32">
        <v>53.33</v>
      </c>
      <c r="C44">
        <v>1402018033</v>
      </c>
      <c r="D44">
        <f t="shared" si="0"/>
        <v>24</v>
      </c>
      <c r="E44" s="1" cm="1">
        <f t="array" ref="E44">INDEX($B$2:$B$200,D44,0)</f>
        <v>53.33</v>
      </c>
      <c r="F44" s="1">
        <f t="shared" si="1"/>
        <v>53.33</v>
      </c>
    </row>
    <row r="45" spans="1:6" x14ac:dyDescent="0.3">
      <c r="A45">
        <v>1402019112</v>
      </c>
      <c r="B45" s="32">
        <v>40</v>
      </c>
      <c r="C45">
        <v>1402018034</v>
      </c>
      <c r="D45">
        <f t="shared" si="0"/>
        <v>87</v>
      </c>
      <c r="E45" s="1" cm="1">
        <f t="array" ref="E45">INDEX($B$2:$B$200,D45,0)</f>
        <v>33.33</v>
      </c>
      <c r="F45" s="1">
        <f t="shared" si="1"/>
        <v>33.33</v>
      </c>
    </row>
    <row r="46" spans="1:6" x14ac:dyDescent="0.3">
      <c r="A46">
        <v>1402019031</v>
      </c>
      <c r="B46" s="32">
        <v>40</v>
      </c>
      <c r="C46">
        <v>1402018035</v>
      </c>
      <c r="D46">
        <f t="shared" si="0"/>
        <v>33</v>
      </c>
      <c r="E46" s="1" cm="1">
        <f t="array" ref="E46">INDEX($B$2:$B$200,D46,0)</f>
        <v>40</v>
      </c>
      <c r="F46" s="1">
        <f t="shared" si="1"/>
        <v>40</v>
      </c>
    </row>
    <row r="47" spans="1:6" x14ac:dyDescent="0.3">
      <c r="A47">
        <v>1402018169</v>
      </c>
      <c r="B47" s="32">
        <v>40</v>
      </c>
      <c r="C47">
        <v>1402018047</v>
      </c>
      <c r="D47" t="e">
        <f t="shared" si="0"/>
        <v>#N/A</v>
      </c>
      <c r="E47" s="1" t="e" cm="1">
        <f t="array" ref="E47">INDEX($B$2:$B$200,D47,0)</f>
        <v>#N/A</v>
      </c>
      <c r="F47" s="1">
        <f t="shared" si="1"/>
        <v>0</v>
      </c>
    </row>
    <row r="48" spans="1:6" x14ac:dyDescent="0.3">
      <c r="A48">
        <v>1402018198</v>
      </c>
      <c r="B48" s="32">
        <v>33.33</v>
      </c>
      <c r="C48">
        <v>1402018051</v>
      </c>
      <c r="D48" t="e">
        <f t="shared" si="0"/>
        <v>#N/A</v>
      </c>
      <c r="E48" s="1" t="e" cm="1">
        <f t="array" ref="E48">INDEX($B$2:$B$200,D48,0)</f>
        <v>#N/A</v>
      </c>
      <c r="F48" s="1">
        <f t="shared" si="1"/>
        <v>0</v>
      </c>
    </row>
    <row r="49" spans="1:6" x14ac:dyDescent="0.3">
      <c r="A49">
        <v>1402019080</v>
      </c>
      <c r="B49" s="32">
        <v>20</v>
      </c>
      <c r="C49">
        <v>1402018055</v>
      </c>
      <c r="D49" t="e">
        <f t="shared" si="0"/>
        <v>#N/A</v>
      </c>
      <c r="E49" s="1" t="e" cm="1">
        <f t="array" ref="E49">INDEX($B$2:$B$200,D49,0)</f>
        <v>#N/A</v>
      </c>
      <c r="F49" s="1">
        <f t="shared" si="1"/>
        <v>0</v>
      </c>
    </row>
    <row r="50" spans="1:6" x14ac:dyDescent="0.3">
      <c r="A50">
        <v>1402018187</v>
      </c>
      <c r="B50" s="32">
        <v>33.33</v>
      </c>
      <c r="C50">
        <v>1402018060</v>
      </c>
      <c r="D50" t="e">
        <f t="shared" si="0"/>
        <v>#N/A</v>
      </c>
      <c r="E50" s="1" t="e" cm="1">
        <f t="array" ref="E50">INDEX($B$2:$B$200,D50,0)</f>
        <v>#N/A</v>
      </c>
      <c r="F50" s="1">
        <f t="shared" si="1"/>
        <v>0</v>
      </c>
    </row>
    <row r="51" spans="1:6" x14ac:dyDescent="0.3">
      <c r="A51">
        <v>1402018194</v>
      </c>
      <c r="B51" s="32">
        <v>46.67</v>
      </c>
      <c r="C51">
        <v>1402018061</v>
      </c>
      <c r="D51" t="e">
        <f t="shared" si="0"/>
        <v>#N/A</v>
      </c>
      <c r="E51" s="1" t="e" cm="1">
        <f t="array" ref="E51">INDEX($B$2:$B$200,D51,0)</f>
        <v>#N/A</v>
      </c>
      <c r="F51" s="1">
        <f t="shared" si="1"/>
        <v>0</v>
      </c>
    </row>
    <row r="52" spans="1:6" x14ac:dyDescent="0.3">
      <c r="A52">
        <v>1402019100</v>
      </c>
      <c r="B52" s="32">
        <v>33.33</v>
      </c>
      <c r="C52">
        <v>1402018064</v>
      </c>
      <c r="D52" t="e">
        <f t="shared" si="0"/>
        <v>#N/A</v>
      </c>
      <c r="E52" s="1" t="e" cm="1">
        <f t="array" ref="E52">INDEX($B$2:$B$200,D52,0)</f>
        <v>#N/A</v>
      </c>
      <c r="F52" s="1">
        <f t="shared" si="1"/>
        <v>0</v>
      </c>
    </row>
    <row r="53" spans="1:6" x14ac:dyDescent="0.3">
      <c r="A53">
        <v>1402018222</v>
      </c>
      <c r="B53" s="32">
        <v>33.33</v>
      </c>
      <c r="C53">
        <v>1402018071</v>
      </c>
      <c r="D53">
        <f t="shared" si="0"/>
        <v>4</v>
      </c>
      <c r="E53" s="1" cm="1">
        <f t="array" ref="E53">INDEX($B$2:$B$200,D53,0)</f>
        <v>40</v>
      </c>
      <c r="F53" s="1">
        <f t="shared" si="1"/>
        <v>40</v>
      </c>
    </row>
    <row r="54" spans="1:6" x14ac:dyDescent="0.3">
      <c r="A54">
        <v>1402019140</v>
      </c>
      <c r="B54" s="32">
        <v>40</v>
      </c>
      <c r="C54">
        <v>1402018075</v>
      </c>
      <c r="D54" t="e">
        <f t="shared" si="0"/>
        <v>#N/A</v>
      </c>
      <c r="E54" s="1" t="e" cm="1">
        <f t="array" ref="E54">INDEX($B$2:$B$200,D54,0)</f>
        <v>#N/A</v>
      </c>
      <c r="F54" s="1">
        <f t="shared" si="1"/>
        <v>0</v>
      </c>
    </row>
    <row r="55" spans="1:6" x14ac:dyDescent="0.3">
      <c r="A55">
        <v>1402018185</v>
      </c>
      <c r="B55" s="32">
        <v>33.33</v>
      </c>
      <c r="C55">
        <v>1402018080</v>
      </c>
      <c r="D55" t="e">
        <f t="shared" si="0"/>
        <v>#N/A</v>
      </c>
      <c r="E55" s="1" t="e" cm="1">
        <f t="array" ref="E55">INDEX($B$2:$B$200,D55,0)</f>
        <v>#N/A</v>
      </c>
      <c r="F55" s="1">
        <f t="shared" si="1"/>
        <v>0</v>
      </c>
    </row>
    <row r="56" spans="1:6" x14ac:dyDescent="0.3">
      <c r="A56">
        <v>1402019019</v>
      </c>
      <c r="B56" s="32">
        <v>33.33</v>
      </c>
      <c r="C56">
        <v>1402018095</v>
      </c>
      <c r="D56">
        <f t="shared" si="0"/>
        <v>29</v>
      </c>
      <c r="E56" s="1" cm="1">
        <f t="array" ref="E56">INDEX($B$2:$B$200,D56,0)</f>
        <v>40</v>
      </c>
      <c r="F56" s="1">
        <f t="shared" si="1"/>
        <v>40</v>
      </c>
    </row>
    <row r="57" spans="1:6" x14ac:dyDescent="0.3">
      <c r="A57">
        <v>1402019084</v>
      </c>
      <c r="B57" s="32">
        <v>93.33</v>
      </c>
      <c r="C57">
        <v>1402018120</v>
      </c>
      <c r="D57" t="e">
        <f t="shared" si="0"/>
        <v>#N/A</v>
      </c>
      <c r="E57" s="1" t="e" cm="1">
        <f t="array" ref="E57">INDEX($B$2:$B$200,D57,0)</f>
        <v>#N/A</v>
      </c>
      <c r="F57" s="1">
        <f t="shared" si="1"/>
        <v>0</v>
      </c>
    </row>
    <row r="58" spans="1:6" x14ac:dyDescent="0.3">
      <c r="A58">
        <v>1402019081</v>
      </c>
      <c r="B58" s="32">
        <v>53.33</v>
      </c>
      <c r="C58">
        <v>1402018129</v>
      </c>
      <c r="D58" t="e">
        <f t="shared" si="0"/>
        <v>#N/A</v>
      </c>
      <c r="E58" s="1" t="e" cm="1">
        <f t="array" ref="E58">INDEX($B$2:$B$200,D58,0)</f>
        <v>#N/A</v>
      </c>
      <c r="F58" s="1">
        <f t="shared" si="1"/>
        <v>0</v>
      </c>
    </row>
    <row r="59" spans="1:6" x14ac:dyDescent="0.3">
      <c r="A59">
        <v>1402019085</v>
      </c>
      <c r="B59" s="32">
        <v>66.67</v>
      </c>
      <c r="C59">
        <v>1402018134</v>
      </c>
      <c r="D59" t="e">
        <f t="shared" si="0"/>
        <v>#N/A</v>
      </c>
      <c r="E59" s="1" t="e" cm="1">
        <f t="array" ref="E59">INDEX($B$2:$B$200,D59,0)</f>
        <v>#N/A</v>
      </c>
      <c r="F59" s="1">
        <f t="shared" si="1"/>
        <v>0</v>
      </c>
    </row>
    <row r="60" spans="1:6" x14ac:dyDescent="0.3">
      <c r="A60">
        <v>1402019097</v>
      </c>
      <c r="B60" s="32">
        <v>20</v>
      </c>
      <c r="C60">
        <v>1402018164</v>
      </c>
      <c r="D60" t="e">
        <f t="shared" si="0"/>
        <v>#N/A</v>
      </c>
      <c r="E60" s="1" t="e" cm="1">
        <f t="array" ref="E60">INDEX($B$2:$B$200,D60,0)</f>
        <v>#N/A</v>
      </c>
      <c r="F60" s="1">
        <f t="shared" si="1"/>
        <v>0</v>
      </c>
    </row>
    <row r="61" spans="1:6" x14ac:dyDescent="0.3">
      <c r="A61">
        <v>1402019123</v>
      </c>
      <c r="B61" s="32">
        <v>40</v>
      </c>
      <c r="C61">
        <v>1402018169</v>
      </c>
      <c r="D61">
        <f t="shared" si="0"/>
        <v>46</v>
      </c>
      <c r="E61" s="1" cm="1">
        <f t="array" ref="E61">INDEX($B$2:$B$200,D61,0)</f>
        <v>40</v>
      </c>
      <c r="F61" s="1">
        <f t="shared" si="1"/>
        <v>40</v>
      </c>
    </row>
    <row r="62" spans="1:6" x14ac:dyDescent="0.3">
      <c r="A62">
        <v>1402019052</v>
      </c>
      <c r="B62" s="32">
        <v>26.67</v>
      </c>
      <c r="C62">
        <v>1402018173</v>
      </c>
      <c r="D62" t="e">
        <f t="shared" si="0"/>
        <v>#N/A</v>
      </c>
      <c r="E62" s="1" t="e" cm="1">
        <f t="array" ref="E62">INDEX($B$2:$B$200,D62,0)</f>
        <v>#N/A</v>
      </c>
      <c r="F62" s="1">
        <f t="shared" si="1"/>
        <v>0</v>
      </c>
    </row>
    <row r="63" spans="1:6" x14ac:dyDescent="0.3">
      <c r="A63">
        <v>1402016130</v>
      </c>
      <c r="B63" s="32">
        <v>46.67</v>
      </c>
      <c r="C63">
        <v>1402018185</v>
      </c>
      <c r="D63">
        <f t="shared" si="0"/>
        <v>54</v>
      </c>
      <c r="E63" s="1" cm="1">
        <f t="array" ref="E63">INDEX($B$2:$B$200,D63,0)</f>
        <v>33.33</v>
      </c>
      <c r="F63" s="1">
        <f t="shared" si="1"/>
        <v>33.33</v>
      </c>
    </row>
    <row r="64" spans="1:6" x14ac:dyDescent="0.3">
      <c r="A64">
        <v>1402017055</v>
      </c>
      <c r="B64" s="32">
        <v>33.33</v>
      </c>
      <c r="C64">
        <v>1402018187</v>
      </c>
      <c r="D64">
        <f t="shared" si="0"/>
        <v>49</v>
      </c>
      <c r="E64" s="1" cm="1">
        <f t="array" ref="E64">INDEX($B$2:$B$200,D64,0)</f>
        <v>33.33</v>
      </c>
      <c r="F64" s="1">
        <f t="shared" si="1"/>
        <v>33.33</v>
      </c>
    </row>
    <row r="65" spans="1:6" x14ac:dyDescent="0.3">
      <c r="A65">
        <v>1402019088</v>
      </c>
      <c r="B65" s="32">
        <v>73.33</v>
      </c>
      <c r="C65">
        <v>1402018194</v>
      </c>
      <c r="D65">
        <f t="shared" si="0"/>
        <v>50</v>
      </c>
      <c r="E65" s="1" cm="1">
        <f t="array" ref="E65">INDEX($B$2:$B$200,D65,0)</f>
        <v>46.67</v>
      </c>
      <c r="F65" s="1">
        <f t="shared" si="1"/>
        <v>46.67</v>
      </c>
    </row>
    <row r="66" spans="1:6" x14ac:dyDescent="0.3">
      <c r="A66">
        <v>1402017157</v>
      </c>
      <c r="B66" s="32">
        <v>33.33</v>
      </c>
      <c r="C66">
        <v>1402018198</v>
      </c>
      <c r="D66">
        <f t="shared" si="0"/>
        <v>47</v>
      </c>
      <c r="E66" s="1" cm="1">
        <f t="array" ref="E66">INDEX($B$2:$B$200,D66,0)</f>
        <v>33.33</v>
      </c>
      <c r="F66" s="1">
        <f t="shared" si="1"/>
        <v>33.33</v>
      </c>
    </row>
    <row r="67" spans="1:6" x14ac:dyDescent="0.3">
      <c r="A67">
        <v>1402019055</v>
      </c>
      <c r="B67" s="32">
        <v>66.67</v>
      </c>
      <c r="C67">
        <v>1402018222</v>
      </c>
      <c r="D67">
        <f t="shared" ref="D67:D130" si="2">MATCH(C67,$A$2:$A$200,0)</f>
        <v>52</v>
      </c>
      <c r="E67" s="1" cm="1">
        <f t="array" ref="E67">INDEX($B$2:$B$200,D67,0)</f>
        <v>33.33</v>
      </c>
      <c r="F67" s="1">
        <f t="shared" ref="F67:F130" si="3">IF(ISNUMBER(E67),E67,0)</f>
        <v>33.33</v>
      </c>
    </row>
    <row r="68" spans="1:6" x14ac:dyDescent="0.3">
      <c r="A68">
        <v>1402019107</v>
      </c>
      <c r="B68" s="32">
        <v>26.67</v>
      </c>
      <c r="C68">
        <v>1402019001</v>
      </c>
      <c r="D68">
        <f t="shared" si="2"/>
        <v>40</v>
      </c>
      <c r="E68" s="1" cm="1">
        <f t="array" ref="E68">INDEX($B$2:$B$200,D68,0)</f>
        <v>46.67</v>
      </c>
      <c r="F68" s="1">
        <f t="shared" si="3"/>
        <v>46.67</v>
      </c>
    </row>
    <row r="69" spans="1:6" x14ac:dyDescent="0.3">
      <c r="A69">
        <v>1402019018</v>
      </c>
      <c r="B69" s="32">
        <v>33.33</v>
      </c>
      <c r="C69">
        <v>1402019002</v>
      </c>
      <c r="D69" t="e">
        <f t="shared" si="2"/>
        <v>#N/A</v>
      </c>
      <c r="E69" s="1" t="e" cm="1">
        <f t="array" ref="E69">INDEX($B$2:$B$200,D69,0)</f>
        <v>#N/A</v>
      </c>
      <c r="F69" s="1">
        <f t="shared" si="3"/>
        <v>0</v>
      </c>
    </row>
    <row r="70" spans="1:6" x14ac:dyDescent="0.3">
      <c r="A70">
        <v>1402016041</v>
      </c>
      <c r="B70" s="32">
        <v>0</v>
      </c>
      <c r="C70">
        <v>1402019003</v>
      </c>
      <c r="D70">
        <f t="shared" si="2"/>
        <v>42</v>
      </c>
      <c r="E70" s="1" cm="1">
        <f t="array" ref="E70">INDEX($B$2:$B$200,D70,0)</f>
        <v>86.67</v>
      </c>
      <c r="F70" s="1">
        <f t="shared" si="3"/>
        <v>86.67</v>
      </c>
    </row>
    <row r="71" spans="1:6" x14ac:dyDescent="0.3">
      <c r="A71">
        <v>1402019041</v>
      </c>
      <c r="B71" s="32">
        <v>73.33</v>
      </c>
      <c r="C71">
        <v>1402019004</v>
      </c>
      <c r="D71" t="e">
        <f t="shared" si="2"/>
        <v>#N/A</v>
      </c>
      <c r="E71" s="1" t="e" cm="1">
        <f t="array" ref="E71">INDEX($B$2:$B$200,D71,0)</f>
        <v>#N/A</v>
      </c>
      <c r="F71" s="1">
        <f t="shared" si="3"/>
        <v>0</v>
      </c>
    </row>
    <row r="72" spans="1:6" x14ac:dyDescent="0.3">
      <c r="A72">
        <v>1402019065</v>
      </c>
      <c r="B72" s="32">
        <v>13.33</v>
      </c>
      <c r="C72">
        <v>1402019005</v>
      </c>
      <c r="D72">
        <f t="shared" si="2"/>
        <v>73</v>
      </c>
      <c r="E72" s="1" cm="1">
        <f t="array" ref="E72">INDEX($B$2:$B$200,D72,0)</f>
        <v>60</v>
      </c>
      <c r="F72" s="1">
        <f t="shared" si="3"/>
        <v>60</v>
      </c>
    </row>
    <row r="73" spans="1:6" x14ac:dyDescent="0.3">
      <c r="A73">
        <v>1402019091</v>
      </c>
      <c r="B73" s="32">
        <v>60</v>
      </c>
      <c r="C73">
        <v>1402019006</v>
      </c>
      <c r="D73">
        <f t="shared" si="2"/>
        <v>41</v>
      </c>
      <c r="E73" s="1" cm="1">
        <f t="array" ref="E73">INDEX($B$2:$B$200,D73,0)</f>
        <v>40</v>
      </c>
      <c r="F73" s="1">
        <f t="shared" si="3"/>
        <v>40</v>
      </c>
    </row>
    <row r="74" spans="1:6" x14ac:dyDescent="0.3">
      <c r="A74">
        <v>1402019005</v>
      </c>
      <c r="B74" s="32">
        <v>60</v>
      </c>
      <c r="C74">
        <v>1402019007</v>
      </c>
      <c r="D74" t="e">
        <f t="shared" si="2"/>
        <v>#N/A</v>
      </c>
      <c r="E74" s="1" t="e" cm="1">
        <f t="array" ref="E74">INDEX($B$2:$B$200,D74,0)</f>
        <v>#N/A</v>
      </c>
      <c r="F74" s="1">
        <f t="shared" si="3"/>
        <v>0</v>
      </c>
    </row>
    <row r="75" spans="1:6" x14ac:dyDescent="0.3">
      <c r="A75">
        <v>1402016152</v>
      </c>
      <c r="B75" s="32">
        <v>73.33</v>
      </c>
      <c r="C75">
        <v>1402019008</v>
      </c>
      <c r="D75">
        <f t="shared" si="2"/>
        <v>109</v>
      </c>
      <c r="E75" s="1" cm="1">
        <f t="array" ref="E75">INDEX($B$2:$B$200,D75,0)</f>
        <v>26.67</v>
      </c>
      <c r="F75" s="1">
        <f t="shared" si="3"/>
        <v>26.67</v>
      </c>
    </row>
    <row r="76" spans="1:6" x14ac:dyDescent="0.3">
      <c r="A76">
        <v>1402019028</v>
      </c>
      <c r="B76" s="32">
        <v>20</v>
      </c>
      <c r="C76">
        <v>1402019009</v>
      </c>
      <c r="D76">
        <f t="shared" si="2"/>
        <v>88</v>
      </c>
      <c r="E76" s="1" cm="1">
        <f t="array" ref="E76">INDEX($B$2:$B$200,D76,0)</f>
        <v>26.67</v>
      </c>
      <c r="F76" s="1">
        <f t="shared" si="3"/>
        <v>26.67</v>
      </c>
    </row>
    <row r="77" spans="1:6" x14ac:dyDescent="0.3">
      <c r="A77">
        <v>1402019026</v>
      </c>
      <c r="B77" s="32">
        <v>46.67</v>
      </c>
      <c r="C77">
        <v>1402019010</v>
      </c>
      <c r="D77" t="e">
        <f t="shared" si="2"/>
        <v>#N/A</v>
      </c>
      <c r="E77" s="1" t="e" cm="1">
        <f t="array" ref="E77">INDEX($B$2:$B$200,D77,0)</f>
        <v>#N/A</v>
      </c>
      <c r="F77" s="1">
        <f t="shared" si="3"/>
        <v>0</v>
      </c>
    </row>
    <row r="78" spans="1:6" x14ac:dyDescent="0.3">
      <c r="A78">
        <v>1402019013</v>
      </c>
      <c r="B78" s="32">
        <v>33.33</v>
      </c>
      <c r="C78">
        <v>1402019011</v>
      </c>
      <c r="D78">
        <f t="shared" si="2"/>
        <v>36</v>
      </c>
      <c r="E78" s="1" cm="1">
        <f t="array" ref="E78">INDEX($B$2:$B$200,D78,0)</f>
        <v>53.33</v>
      </c>
      <c r="F78" s="1">
        <f t="shared" si="3"/>
        <v>53.33</v>
      </c>
    </row>
    <row r="79" spans="1:6" x14ac:dyDescent="0.3">
      <c r="A79">
        <v>1402019049</v>
      </c>
      <c r="B79" s="32">
        <v>26.67</v>
      </c>
      <c r="C79">
        <v>1402019012</v>
      </c>
      <c r="D79">
        <f t="shared" si="2"/>
        <v>18</v>
      </c>
      <c r="E79" s="1" cm="1">
        <f t="array" ref="E79">INDEX($B$2:$B$200,D79,0)</f>
        <v>46.67</v>
      </c>
      <c r="F79" s="1">
        <f t="shared" si="3"/>
        <v>46.67</v>
      </c>
    </row>
    <row r="80" spans="1:6" x14ac:dyDescent="0.3">
      <c r="A80">
        <v>1402019095</v>
      </c>
      <c r="B80" s="32">
        <v>60</v>
      </c>
      <c r="C80">
        <v>1402019013</v>
      </c>
      <c r="D80">
        <f t="shared" si="2"/>
        <v>77</v>
      </c>
      <c r="E80" s="1" cm="1">
        <f t="array" ref="E80">INDEX($B$2:$B$200,D80,0)</f>
        <v>33.33</v>
      </c>
      <c r="F80" s="1">
        <f t="shared" si="3"/>
        <v>33.33</v>
      </c>
    </row>
    <row r="81" spans="1:6" x14ac:dyDescent="0.3">
      <c r="A81">
        <v>1402019033</v>
      </c>
      <c r="B81" s="32">
        <v>80</v>
      </c>
      <c r="C81">
        <v>1402019014</v>
      </c>
      <c r="D81" t="e">
        <f t="shared" si="2"/>
        <v>#N/A</v>
      </c>
      <c r="E81" s="1" t="e" cm="1">
        <f t="array" ref="E81">INDEX($B$2:$B$200,D81,0)</f>
        <v>#N/A</v>
      </c>
      <c r="F81" s="1">
        <f t="shared" si="3"/>
        <v>0</v>
      </c>
    </row>
    <row r="82" spans="1:6" x14ac:dyDescent="0.3">
      <c r="A82">
        <v>1402019046</v>
      </c>
      <c r="B82" s="32">
        <v>46.67</v>
      </c>
      <c r="C82">
        <v>1402019015</v>
      </c>
      <c r="D82" t="e">
        <f t="shared" si="2"/>
        <v>#N/A</v>
      </c>
      <c r="E82" s="1" t="e" cm="1">
        <f t="array" ref="E82">INDEX($B$2:$B$200,D82,0)</f>
        <v>#N/A</v>
      </c>
      <c r="F82" s="1">
        <f t="shared" si="3"/>
        <v>0</v>
      </c>
    </row>
    <row r="83" spans="1:6" x14ac:dyDescent="0.3">
      <c r="A83">
        <v>1402017056</v>
      </c>
      <c r="B83" s="32">
        <v>73.33</v>
      </c>
      <c r="C83">
        <v>1402019016</v>
      </c>
      <c r="D83">
        <f t="shared" si="2"/>
        <v>17</v>
      </c>
      <c r="E83" s="1" cm="1">
        <f t="array" ref="E83">INDEX($B$2:$B$200,D83,0)</f>
        <v>53.33</v>
      </c>
      <c r="F83" s="1">
        <f t="shared" si="3"/>
        <v>53.33</v>
      </c>
    </row>
    <row r="84" spans="1:6" x14ac:dyDescent="0.3">
      <c r="A84">
        <v>1402018013</v>
      </c>
      <c r="B84" s="32">
        <v>53.33</v>
      </c>
      <c r="C84">
        <v>1402019017</v>
      </c>
      <c r="D84" t="e">
        <f t="shared" si="2"/>
        <v>#N/A</v>
      </c>
      <c r="E84" s="1" t="e" cm="1">
        <f t="array" ref="E84">INDEX($B$2:$B$200,D84,0)</f>
        <v>#N/A</v>
      </c>
      <c r="F84" s="1">
        <f t="shared" si="3"/>
        <v>0</v>
      </c>
    </row>
    <row r="85" spans="1:6" x14ac:dyDescent="0.3">
      <c r="A85">
        <v>1402019074</v>
      </c>
      <c r="B85" s="32">
        <v>46.67</v>
      </c>
      <c r="C85">
        <v>1402019018</v>
      </c>
      <c r="D85">
        <f t="shared" si="2"/>
        <v>68</v>
      </c>
      <c r="E85" s="1" cm="1">
        <f t="array" ref="E85">INDEX($B$2:$B$200,D85,0)</f>
        <v>33.33</v>
      </c>
      <c r="F85" s="1">
        <f t="shared" si="3"/>
        <v>33.33</v>
      </c>
    </row>
    <row r="86" spans="1:6" x14ac:dyDescent="0.3">
      <c r="A86">
        <v>1402019108</v>
      </c>
      <c r="B86" s="32">
        <v>80</v>
      </c>
      <c r="C86">
        <v>1402019019</v>
      </c>
      <c r="D86">
        <f t="shared" si="2"/>
        <v>55</v>
      </c>
      <c r="E86" s="1" cm="1">
        <f t="array" ref="E86">INDEX($B$2:$B$200,D86,0)</f>
        <v>33.33</v>
      </c>
      <c r="F86" s="1">
        <f t="shared" si="3"/>
        <v>33.33</v>
      </c>
    </row>
    <row r="87" spans="1:6" x14ac:dyDescent="0.3">
      <c r="A87">
        <v>1402019066</v>
      </c>
      <c r="B87" s="32">
        <v>46.67</v>
      </c>
      <c r="C87">
        <v>1402019021</v>
      </c>
      <c r="D87">
        <f t="shared" si="2"/>
        <v>37</v>
      </c>
      <c r="E87" s="1" cm="1">
        <f t="array" ref="E87">INDEX($B$2:$B$200,D87,0)</f>
        <v>20</v>
      </c>
      <c r="F87" s="1">
        <f t="shared" si="3"/>
        <v>20</v>
      </c>
    </row>
    <row r="88" spans="1:6" x14ac:dyDescent="0.3">
      <c r="A88">
        <v>1402018034</v>
      </c>
      <c r="B88" s="32">
        <v>33.33</v>
      </c>
      <c r="C88">
        <v>1402019022</v>
      </c>
      <c r="D88">
        <f t="shared" si="2"/>
        <v>43</v>
      </c>
      <c r="E88" s="1" cm="1">
        <f t="array" ref="E88">INDEX($B$2:$B$200,D88,0)</f>
        <v>53.33</v>
      </c>
      <c r="F88" s="1">
        <f t="shared" si="3"/>
        <v>53.33</v>
      </c>
    </row>
    <row r="89" spans="1:6" x14ac:dyDescent="0.3">
      <c r="A89">
        <v>1402019009</v>
      </c>
      <c r="B89" s="32">
        <v>26.67</v>
      </c>
      <c r="C89">
        <v>1402019023</v>
      </c>
      <c r="D89">
        <f t="shared" si="2"/>
        <v>27</v>
      </c>
      <c r="E89" s="1" cm="1">
        <f t="array" ref="E89">INDEX($B$2:$B$200,D89,0)</f>
        <v>20</v>
      </c>
      <c r="F89" s="1">
        <f t="shared" si="3"/>
        <v>20</v>
      </c>
    </row>
    <row r="90" spans="1:6" x14ac:dyDescent="0.3">
      <c r="A90">
        <v>1402019117</v>
      </c>
      <c r="B90" s="32">
        <v>60</v>
      </c>
      <c r="C90">
        <v>1402019024</v>
      </c>
      <c r="D90">
        <f t="shared" si="2"/>
        <v>103</v>
      </c>
      <c r="E90" s="1" cm="1">
        <f t="array" ref="E90">INDEX($B$2:$B$200,D90,0)</f>
        <v>60</v>
      </c>
      <c r="F90" s="1">
        <f t="shared" si="3"/>
        <v>60</v>
      </c>
    </row>
    <row r="91" spans="1:6" x14ac:dyDescent="0.3">
      <c r="A91">
        <v>1402017005</v>
      </c>
      <c r="B91" s="32">
        <v>53.33</v>
      </c>
      <c r="C91">
        <v>1402019025</v>
      </c>
      <c r="D91">
        <f t="shared" si="2"/>
        <v>28</v>
      </c>
      <c r="E91" s="1" cm="1">
        <f t="array" ref="E91">INDEX($B$2:$B$200,D91,0)</f>
        <v>13.33</v>
      </c>
      <c r="F91" s="1">
        <f t="shared" si="3"/>
        <v>13.33</v>
      </c>
    </row>
    <row r="92" spans="1:6" x14ac:dyDescent="0.3">
      <c r="A92">
        <v>1402019069</v>
      </c>
      <c r="B92" s="32">
        <v>100</v>
      </c>
      <c r="C92">
        <v>1402019026</v>
      </c>
      <c r="D92">
        <f t="shared" si="2"/>
        <v>76</v>
      </c>
      <c r="E92" s="1" cm="1">
        <f t="array" ref="E92">INDEX($B$2:$B$200,D92,0)</f>
        <v>46.67</v>
      </c>
      <c r="F92" s="1">
        <f t="shared" si="3"/>
        <v>46.67</v>
      </c>
    </row>
    <row r="93" spans="1:6" x14ac:dyDescent="0.3">
      <c r="A93">
        <v>1402019110</v>
      </c>
      <c r="B93" s="32">
        <v>66.67</v>
      </c>
      <c r="C93">
        <v>1402019027</v>
      </c>
      <c r="D93" t="e">
        <f t="shared" si="2"/>
        <v>#N/A</v>
      </c>
      <c r="E93" s="1" t="e" cm="1">
        <f t="array" ref="E93">INDEX($B$2:$B$200,D93,0)</f>
        <v>#N/A</v>
      </c>
      <c r="F93" s="1">
        <f t="shared" si="3"/>
        <v>0</v>
      </c>
    </row>
    <row r="94" spans="1:6" x14ac:dyDescent="0.3">
      <c r="A94">
        <v>1402019060</v>
      </c>
      <c r="B94" s="32">
        <v>33.33</v>
      </c>
      <c r="C94">
        <v>1402019028</v>
      </c>
      <c r="D94">
        <f t="shared" si="2"/>
        <v>75</v>
      </c>
      <c r="E94" s="1" cm="1">
        <f t="array" ref="E94">INDEX($B$2:$B$200,D94,0)</f>
        <v>20</v>
      </c>
      <c r="F94" s="1">
        <f t="shared" si="3"/>
        <v>20</v>
      </c>
    </row>
    <row r="95" spans="1:6" x14ac:dyDescent="0.3">
      <c r="A95">
        <v>1402017033</v>
      </c>
      <c r="B95" s="32">
        <v>20</v>
      </c>
      <c r="C95">
        <v>1402019030</v>
      </c>
      <c r="D95" t="e">
        <f t="shared" si="2"/>
        <v>#N/A</v>
      </c>
      <c r="E95" s="1" t="e" cm="1">
        <f t="array" ref="E95">INDEX($B$2:$B$200,D95,0)</f>
        <v>#N/A</v>
      </c>
      <c r="F95" s="1">
        <f t="shared" si="3"/>
        <v>0</v>
      </c>
    </row>
    <row r="96" spans="1:6" x14ac:dyDescent="0.3">
      <c r="A96">
        <v>1402017029</v>
      </c>
      <c r="B96" s="32">
        <v>53.33</v>
      </c>
      <c r="C96">
        <v>1402019031</v>
      </c>
      <c r="D96">
        <f t="shared" si="2"/>
        <v>45</v>
      </c>
      <c r="E96" s="1" cm="1">
        <f t="array" ref="E96">INDEX($B$2:$B$200,D96,0)</f>
        <v>40</v>
      </c>
      <c r="F96" s="1">
        <f t="shared" si="3"/>
        <v>40</v>
      </c>
    </row>
    <row r="97" spans="1:6" x14ac:dyDescent="0.3">
      <c r="A97">
        <v>1402017125</v>
      </c>
      <c r="B97" s="32">
        <v>46.67</v>
      </c>
      <c r="C97">
        <v>1402019032</v>
      </c>
      <c r="D97" t="e">
        <f t="shared" si="2"/>
        <v>#N/A</v>
      </c>
      <c r="E97" s="1" t="e" cm="1">
        <f t="array" ref="E97">INDEX($B$2:$B$200,D97,0)</f>
        <v>#N/A</v>
      </c>
      <c r="F97" s="1">
        <f t="shared" si="3"/>
        <v>0</v>
      </c>
    </row>
    <row r="98" spans="1:6" x14ac:dyDescent="0.3">
      <c r="A98">
        <v>1402019045</v>
      </c>
      <c r="B98" s="32">
        <v>60</v>
      </c>
      <c r="C98">
        <v>1402019033</v>
      </c>
      <c r="D98">
        <f t="shared" si="2"/>
        <v>80</v>
      </c>
      <c r="E98" s="1" cm="1">
        <f t="array" ref="E98">INDEX($B$2:$B$200,D98,0)</f>
        <v>80</v>
      </c>
      <c r="F98" s="1">
        <f t="shared" si="3"/>
        <v>80</v>
      </c>
    </row>
    <row r="99" spans="1:6" x14ac:dyDescent="0.3">
      <c r="A99">
        <v>1402019070</v>
      </c>
      <c r="B99" s="32">
        <v>66.67</v>
      </c>
      <c r="C99">
        <v>1402019034</v>
      </c>
      <c r="D99" t="e">
        <f t="shared" si="2"/>
        <v>#N/A</v>
      </c>
      <c r="E99" s="1" t="e" cm="1">
        <f t="array" ref="E99">INDEX($B$2:$B$200,D99,0)</f>
        <v>#N/A</v>
      </c>
      <c r="F99" s="1">
        <f t="shared" si="3"/>
        <v>0</v>
      </c>
    </row>
    <row r="100" spans="1:6" x14ac:dyDescent="0.3">
      <c r="A100">
        <v>1402016129</v>
      </c>
      <c r="B100" s="32">
        <v>26.67</v>
      </c>
      <c r="C100">
        <v>1402019035</v>
      </c>
      <c r="D100" t="e">
        <f t="shared" si="2"/>
        <v>#N/A</v>
      </c>
      <c r="E100" s="1" t="e" cm="1">
        <f t="array" ref="E100">INDEX($B$2:$B$200,D100,0)</f>
        <v>#N/A</v>
      </c>
      <c r="F100" s="1">
        <f t="shared" si="3"/>
        <v>0</v>
      </c>
    </row>
    <row r="101" spans="1:6" x14ac:dyDescent="0.3">
      <c r="A101">
        <v>1402019090</v>
      </c>
      <c r="B101" s="32">
        <v>73.33</v>
      </c>
      <c r="C101">
        <v>1402019036</v>
      </c>
      <c r="D101">
        <f t="shared" si="2"/>
        <v>39</v>
      </c>
      <c r="E101" s="1" cm="1">
        <f t="array" ref="E101">INDEX($B$2:$B$200,D101,0)</f>
        <v>46.67</v>
      </c>
      <c r="F101" s="1">
        <f t="shared" si="3"/>
        <v>46.67</v>
      </c>
    </row>
    <row r="102" spans="1:6" x14ac:dyDescent="0.3">
      <c r="A102">
        <v>1402019086</v>
      </c>
      <c r="B102" s="32">
        <v>33.33</v>
      </c>
      <c r="C102">
        <v>1402019038</v>
      </c>
      <c r="D102">
        <f t="shared" si="2"/>
        <v>112</v>
      </c>
      <c r="E102" s="1" cm="1">
        <f t="array" ref="E102">INDEX($B$2:$B$200,D102,0)</f>
        <v>26.67</v>
      </c>
      <c r="F102" s="1">
        <f t="shared" si="3"/>
        <v>26.67</v>
      </c>
    </row>
    <row r="103" spans="1:6" x14ac:dyDescent="0.3">
      <c r="A103">
        <v>1402019047</v>
      </c>
      <c r="B103" s="32">
        <v>46.67</v>
      </c>
      <c r="C103">
        <v>1402019039</v>
      </c>
      <c r="D103" t="e">
        <f t="shared" si="2"/>
        <v>#N/A</v>
      </c>
      <c r="E103" s="1" t="e" cm="1">
        <f t="array" ref="E103">INDEX($B$2:$B$200,D103,0)</f>
        <v>#N/A</v>
      </c>
      <c r="F103" s="1">
        <f t="shared" si="3"/>
        <v>0</v>
      </c>
    </row>
    <row r="104" spans="1:6" x14ac:dyDescent="0.3">
      <c r="A104">
        <v>1402019024</v>
      </c>
      <c r="B104" s="32">
        <v>60</v>
      </c>
      <c r="C104">
        <v>1402019040</v>
      </c>
      <c r="D104" t="e">
        <f t="shared" si="2"/>
        <v>#N/A</v>
      </c>
      <c r="E104" s="1" t="e" cm="1">
        <f t="array" ref="E104">INDEX($B$2:$B$200,D104,0)</f>
        <v>#N/A</v>
      </c>
      <c r="F104" s="1">
        <f t="shared" si="3"/>
        <v>0</v>
      </c>
    </row>
    <row r="105" spans="1:6" x14ac:dyDescent="0.3">
      <c r="A105">
        <v>1402019137</v>
      </c>
      <c r="B105" s="32">
        <v>93.33</v>
      </c>
      <c r="C105">
        <v>1402019041</v>
      </c>
      <c r="D105">
        <f t="shared" si="2"/>
        <v>70</v>
      </c>
      <c r="E105" s="1" cm="1">
        <f t="array" ref="E105">INDEX($B$2:$B$200,D105,0)</f>
        <v>73.33</v>
      </c>
      <c r="F105" s="1">
        <f t="shared" si="3"/>
        <v>73.33</v>
      </c>
    </row>
    <row r="106" spans="1:6" x14ac:dyDescent="0.3">
      <c r="A106">
        <v>1402019048</v>
      </c>
      <c r="B106" s="32">
        <v>40</v>
      </c>
      <c r="C106">
        <v>1402019042</v>
      </c>
      <c r="D106" t="e">
        <f t="shared" si="2"/>
        <v>#N/A</v>
      </c>
      <c r="E106" s="1" t="e" cm="1">
        <f t="array" ref="E106">INDEX($B$2:$B$200,D106,0)</f>
        <v>#N/A</v>
      </c>
      <c r="F106" s="1">
        <f t="shared" si="3"/>
        <v>0</v>
      </c>
    </row>
    <row r="107" spans="1:6" x14ac:dyDescent="0.3">
      <c r="A107">
        <v>1402019067</v>
      </c>
      <c r="B107" s="32">
        <v>66.67</v>
      </c>
      <c r="C107">
        <v>1402019043</v>
      </c>
      <c r="D107" t="e">
        <f t="shared" si="2"/>
        <v>#N/A</v>
      </c>
      <c r="E107" s="1" t="e" cm="1">
        <f t="array" ref="E107">INDEX($B$2:$B$200,D107,0)</f>
        <v>#N/A</v>
      </c>
      <c r="F107" s="1">
        <f t="shared" si="3"/>
        <v>0</v>
      </c>
    </row>
    <row r="108" spans="1:6" x14ac:dyDescent="0.3">
      <c r="A108">
        <v>1402019077</v>
      </c>
      <c r="B108" s="32">
        <v>40</v>
      </c>
      <c r="C108">
        <v>1402019044</v>
      </c>
      <c r="D108" t="e">
        <f t="shared" si="2"/>
        <v>#N/A</v>
      </c>
      <c r="E108" s="1" t="e" cm="1">
        <f t="array" ref="E108">INDEX($B$2:$B$200,D108,0)</f>
        <v>#N/A</v>
      </c>
      <c r="F108" s="1">
        <f t="shared" si="3"/>
        <v>0</v>
      </c>
    </row>
    <row r="109" spans="1:6" x14ac:dyDescent="0.3">
      <c r="A109">
        <v>1402019131</v>
      </c>
      <c r="B109" s="32">
        <v>100</v>
      </c>
      <c r="C109">
        <v>1402019045</v>
      </c>
      <c r="D109">
        <f t="shared" si="2"/>
        <v>97</v>
      </c>
      <c r="E109" s="1" cm="1">
        <f t="array" ref="E109">INDEX($B$2:$B$200,D109,0)</f>
        <v>60</v>
      </c>
      <c r="F109" s="1">
        <f t="shared" si="3"/>
        <v>60</v>
      </c>
    </row>
    <row r="110" spans="1:6" x14ac:dyDescent="0.3">
      <c r="A110">
        <v>1402019008</v>
      </c>
      <c r="B110" s="32">
        <v>26.67</v>
      </c>
      <c r="C110">
        <v>1402019046</v>
      </c>
      <c r="D110">
        <f t="shared" si="2"/>
        <v>81</v>
      </c>
      <c r="E110" s="1" cm="1">
        <f t="array" ref="E110">INDEX($B$2:$B$200,D110,0)</f>
        <v>46.67</v>
      </c>
      <c r="F110" s="1">
        <f t="shared" si="3"/>
        <v>46.67</v>
      </c>
    </row>
    <row r="111" spans="1:6" x14ac:dyDescent="0.3">
      <c r="A111">
        <v>1402019125</v>
      </c>
      <c r="B111" s="32">
        <v>86.67</v>
      </c>
      <c r="C111">
        <v>1402019047</v>
      </c>
      <c r="D111">
        <f t="shared" si="2"/>
        <v>102</v>
      </c>
      <c r="E111" s="1" cm="1">
        <f t="array" ref="E111">INDEX($B$2:$B$200,D111,0)</f>
        <v>46.67</v>
      </c>
      <c r="F111" s="1">
        <f t="shared" si="3"/>
        <v>46.67</v>
      </c>
    </row>
    <row r="112" spans="1:6" x14ac:dyDescent="0.3">
      <c r="A112">
        <v>1402019057</v>
      </c>
      <c r="B112" s="32">
        <v>40</v>
      </c>
      <c r="C112">
        <v>1402019048</v>
      </c>
      <c r="D112">
        <f t="shared" si="2"/>
        <v>105</v>
      </c>
      <c r="E112" s="1" cm="1">
        <f t="array" ref="E112">INDEX($B$2:$B$200,D112,0)</f>
        <v>40</v>
      </c>
      <c r="F112" s="1">
        <f t="shared" si="3"/>
        <v>40</v>
      </c>
    </row>
    <row r="113" spans="1:6" x14ac:dyDescent="0.3">
      <c r="A113">
        <v>1402019038</v>
      </c>
      <c r="B113" s="32">
        <v>26.67</v>
      </c>
      <c r="C113">
        <v>1402019049</v>
      </c>
      <c r="D113">
        <f t="shared" si="2"/>
        <v>78</v>
      </c>
      <c r="E113" s="1" cm="1">
        <f t="array" ref="E113">INDEX($B$2:$B$200,D113,0)</f>
        <v>26.67</v>
      </c>
      <c r="F113" s="1">
        <f t="shared" si="3"/>
        <v>26.67</v>
      </c>
    </row>
    <row r="114" spans="1:6" x14ac:dyDescent="0.3">
      <c r="A114">
        <v>1402016029</v>
      </c>
      <c r="B114" s="32">
        <v>20</v>
      </c>
      <c r="C114">
        <v>1402019050</v>
      </c>
      <c r="D114" t="e">
        <f t="shared" si="2"/>
        <v>#N/A</v>
      </c>
      <c r="E114" s="1" t="e" cm="1">
        <f t="array" ref="E114">INDEX($B$2:$B$200,D114,0)</f>
        <v>#N/A</v>
      </c>
      <c r="F114" s="1">
        <f t="shared" si="3"/>
        <v>0</v>
      </c>
    </row>
    <row r="115" spans="1:6" x14ac:dyDescent="0.3">
      <c r="A115">
        <v>1402019116</v>
      </c>
      <c r="B115" s="32">
        <v>13.33</v>
      </c>
      <c r="C115">
        <v>1402019051</v>
      </c>
      <c r="D115" t="e">
        <f t="shared" si="2"/>
        <v>#N/A</v>
      </c>
      <c r="E115" s="1" t="e" cm="1">
        <f t="array" ref="E115">INDEX($B$2:$B$200,D115,0)</f>
        <v>#N/A</v>
      </c>
      <c r="F115" s="1">
        <f t="shared" si="3"/>
        <v>0</v>
      </c>
    </row>
    <row r="116" spans="1:6" x14ac:dyDescent="0.3">
      <c r="A116">
        <v>1402019099</v>
      </c>
      <c r="B116" s="32">
        <v>33.33</v>
      </c>
      <c r="C116">
        <v>1402019052</v>
      </c>
      <c r="D116">
        <f t="shared" si="2"/>
        <v>61</v>
      </c>
      <c r="E116" s="1" cm="1">
        <f t="array" ref="E116">INDEX($B$2:$B$200,D116,0)</f>
        <v>26.67</v>
      </c>
      <c r="F116" s="1">
        <f t="shared" si="3"/>
        <v>26.67</v>
      </c>
    </row>
    <row r="117" spans="1:6" x14ac:dyDescent="0.3">
      <c r="B117" s="32"/>
      <c r="C117">
        <v>1402019055</v>
      </c>
      <c r="D117">
        <f t="shared" si="2"/>
        <v>66</v>
      </c>
      <c r="E117" s="1" cm="1">
        <f t="array" ref="E117">INDEX($B$2:$B$200,D117,0)</f>
        <v>66.67</v>
      </c>
      <c r="F117" s="1">
        <f t="shared" si="3"/>
        <v>66.67</v>
      </c>
    </row>
    <row r="118" spans="1:6" x14ac:dyDescent="0.3">
      <c r="B118" s="32"/>
      <c r="C118">
        <v>1402019057</v>
      </c>
      <c r="D118">
        <f t="shared" si="2"/>
        <v>111</v>
      </c>
      <c r="E118" s="1" cm="1">
        <f t="array" ref="E118">INDEX($B$2:$B$200,D118,0)</f>
        <v>40</v>
      </c>
      <c r="F118" s="1">
        <f t="shared" si="3"/>
        <v>40</v>
      </c>
    </row>
    <row r="119" spans="1:6" x14ac:dyDescent="0.3">
      <c r="B119" s="32"/>
      <c r="C119">
        <v>1402019058</v>
      </c>
      <c r="D119" t="e">
        <f t="shared" si="2"/>
        <v>#N/A</v>
      </c>
      <c r="E119" s="1" t="e" cm="1">
        <f t="array" ref="E119">INDEX($B$2:$B$200,D119,0)</f>
        <v>#N/A</v>
      </c>
      <c r="F119" s="1">
        <f t="shared" si="3"/>
        <v>0</v>
      </c>
    </row>
    <row r="120" spans="1:6" x14ac:dyDescent="0.3">
      <c r="B120" s="32"/>
      <c r="C120">
        <v>1402019059</v>
      </c>
      <c r="D120" t="e">
        <f t="shared" si="2"/>
        <v>#N/A</v>
      </c>
      <c r="E120" s="1" t="e" cm="1">
        <f t="array" ref="E120">INDEX($B$2:$B$200,D120,0)</f>
        <v>#N/A</v>
      </c>
      <c r="F120" s="1">
        <f t="shared" si="3"/>
        <v>0</v>
      </c>
    </row>
    <row r="121" spans="1:6" x14ac:dyDescent="0.3">
      <c r="B121" s="32"/>
      <c r="C121">
        <v>1402019060</v>
      </c>
      <c r="D121">
        <f t="shared" si="2"/>
        <v>93</v>
      </c>
      <c r="E121" s="1" cm="1">
        <f t="array" ref="E121">INDEX($B$2:$B$200,D121,0)</f>
        <v>33.33</v>
      </c>
      <c r="F121" s="1">
        <f t="shared" si="3"/>
        <v>33.33</v>
      </c>
    </row>
    <row r="122" spans="1:6" x14ac:dyDescent="0.3">
      <c r="B122" s="32"/>
      <c r="C122">
        <v>1402019061</v>
      </c>
      <c r="D122">
        <f t="shared" si="2"/>
        <v>14</v>
      </c>
      <c r="E122" s="1" cm="1">
        <f t="array" ref="E122">INDEX($B$2:$B$200,D122,0)</f>
        <v>73.33</v>
      </c>
      <c r="F122" s="1">
        <f t="shared" si="3"/>
        <v>73.33</v>
      </c>
    </row>
    <row r="123" spans="1:6" x14ac:dyDescent="0.3">
      <c r="B123" s="32"/>
      <c r="C123">
        <v>1402019062</v>
      </c>
      <c r="D123">
        <f t="shared" si="2"/>
        <v>32</v>
      </c>
      <c r="E123" s="1" cm="1">
        <f t="array" ref="E123">INDEX($B$2:$B$200,D123,0)</f>
        <v>20</v>
      </c>
      <c r="F123" s="1">
        <f t="shared" si="3"/>
        <v>20</v>
      </c>
    </row>
    <row r="124" spans="1:6" x14ac:dyDescent="0.3">
      <c r="B124" s="32"/>
      <c r="C124">
        <v>1402019063</v>
      </c>
      <c r="D124" t="e">
        <f t="shared" si="2"/>
        <v>#N/A</v>
      </c>
      <c r="E124" s="1" t="e" cm="1">
        <f t="array" ref="E124">INDEX($B$2:$B$200,D124,0)</f>
        <v>#N/A</v>
      </c>
      <c r="F124" s="1">
        <f t="shared" si="3"/>
        <v>0</v>
      </c>
    </row>
    <row r="125" spans="1:6" x14ac:dyDescent="0.3">
      <c r="B125" s="32"/>
      <c r="C125">
        <v>1402019064</v>
      </c>
      <c r="D125">
        <f t="shared" si="2"/>
        <v>16</v>
      </c>
      <c r="E125" s="1" cm="1">
        <f t="array" ref="E125">INDEX($B$2:$B$200,D125,0)</f>
        <v>46.67</v>
      </c>
      <c r="F125" s="1">
        <f t="shared" si="3"/>
        <v>46.67</v>
      </c>
    </row>
    <row r="126" spans="1:6" x14ac:dyDescent="0.3">
      <c r="B126" s="32"/>
      <c r="C126">
        <v>1402019065</v>
      </c>
      <c r="D126">
        <f t="shared" si="2"/>
        <v>71</v>
      </c>
      <c r="E126" s="1" cm="1">
        <f t="array" ref="E126">INDEX($B$2:$B$200,D126,0)</f>
        <v>13.33</v>
      </c>
      <c r="F126" s="1">
        <f t="shared" si="3"/>
        <v>13.33</v>
      </c>
    </row>
    <row r="127" spans="1:6" x14ac:dyDescent="0.3">
      <c r="B127" s="32"/>
      <c r="C127">
        <v>1402019066</v>
      </c>
      <c r="D127">
        <f t="shared" si="2"/>
        <v>86</v>
      </c>
      <c r="E127" s="1" cm="1">
        <f t="array" ref="E127">INDEX($B$2:$B$200,D127,0)</f>
        <v>46.67</v>
      </c>
      <c r="F127" s="1">
        <f t="shared" si="3"/>
        <v>46.67</v>
      </c>
    </row>
    <row r="128" spans="1:6" x14ac:dyDescent="0.3">
      <c r="B128" s="32"/>
      <c r="C128">
        <v>1402019067</v>
      </c>
      <c r="D128">
        <f t="shared" si="2"/>
        <v>106</v>
      </c>
      <c r="E128" s="1" cm="1">
        <f t="array" ref="E128">INDEX($B$2:$B$200,D128,0)</f>
        <v>66.67</v>
      </c>
      <c r="F128" s="1">
        <f t="shared" si="3"/>
        <v>66.67</v>
      </c>
    </row>
    <row r="129" spans="2:6" x14ac:dyDescent="0.3">
      <c r="B129" s="32"/>
      <c r="C129">
        <v>1402019068</v>
      </c>
      <c r="D129">
        <f t="shared" si="2"/>
        <v>19</v>
      </c>
      <c r="E129" s="1" cm="1">
        <f t="array" ref="E129">INDEX($B$2:$B$200,D129,0)</f>
        <v>33.33</v>
      </c>
      <c r="F129" s="1">
        <f t="shared" si="3"/>
        <v>33.33</v>
      </c>
    </row>
    <row r="130" spans="2:6" x14ac:dyDescent="0.3">
      <c r="B130" s="32"/>
      <c r="C130">
        <v>1402019069</v>
      </c>
      <c r="D130">
        <f t="shared" si="2"/>
        <v>91</v>
      </c>
      <c r="E130" s="1" cm="1">
        <f t="array" ref="E130">INDEX($B$2:$B$200,D130,0)</f>
        <v>100</v>
      </c>
      <c r="F130" s="1">
        <f t="shared" si="3"/>
        <v>100</v>
      </c>
    </row>
    <row r="131" spans="2:6" x14ac:dyDescent="0.3">
      <c r="B131" s="32"/>
      <c r="C131">
        <v>1402019070</v>
      </c>
      <c r="D131">
        <f t="shared" ref="D131:D194" si="4">MATCH(C131,$A$2:$A$200,0)</f>
        <v>98</v>
      </c>
      <c r="E131" s="1" cm="1">
        <f t="array" ref="E131">INDEX($B$2:$B$200,D131,0)</f>
        <v>66.67</v>
      </c>
      <c r="F131" s="1">
        <f t="shared" ref="F131:F194" si="5">IF(ISNUMBER(E131),E131,0)</f>
        <v>66.67</v>
      </c>
    </row>
    <row r="132" spans="2:6" x14ac:dyDescent="0.3">
      <c r="B132" s="32"/>
      <c r="C132">
        <v>1402019071</v>
      </c>
      <c r="D132" t="e">
        <f t="shared" si="4"/>
        <v>#N/A</v>
      </c>
      <c r="E132" s="1" t="e" cm="1">
        <f t="array" ref="E132">INDEX($B$2:$B$200,D132,0)</f>
        <v>#N/A</v>
      </c>
      <c r="F132" s="1">
        <f t="shared" si="5"/>
        <v>0</v>
      </c>
    </row>
    <row r="133" spans="2:6" x14ac:dyDescent="0.3">
      <c r="B133" s="32"/>
      <c r="C133">
        <v>1402019072</v>
      </c>
      <c r="D133">
        <f t="shared" si="4"/>
        <v>23</v>
      </c>
      <c r="E133" s="1" cm="1">
        <f t="array" ref="E133">INDEX($B$2:$B$200,D133,0)</f>
        <v>46.67</v>
      </c>
      <c r="F133" s="1">
        <f t="shared" si="5"/>
        <v>46.67</v>
      </c>
    </row>
    <row r="134" spans="2:6" x14ac:dyDescent="0.3">
      <c r="B134" s="32"/>
      <c r="C134">
        <v>1402019073</v>
      </c>
      <c r="D134">
        <f t="shared" si="4"/>
        <v>34</v>
      </c>
      <c r="E134" s="1" cm="1">
        <f t="array" ref="E134">INDEX($B$2:$B$200,D134,0)</f>
        <v>80</v>
      </c>
      <c r="F134" s="1">
        <f t="shared" si="5"/>
        <v>80</v>
      </c>
    </row>
    <row r="135" spans="2:6" x14ac:dyDescent="0.3">
      <c r="B135" s="32"/>
      <c r="C135">
        <v>1402019074</v>
      </c>
      <c r="D135">
        <f t="shared" si="4"/>
        <v>84</v>
      </c>
      <c r="E135" s="1" cm="1">
        <f t="array" ref="E135">INDEX($B$2:$B$200,D135,0)</f>
        <v>46.67</v>
      </c>
      <c r="F135" s="1">
        <f t="shared" si="5"/>
        <v>46.67</v>
      </c>
    </row>
    <row r="136" spans="2:6" x14ac:dyDescent="0.3">
      <c r="B136" s="32"/>
      <c r="C136">
        <v>1402019075</v>
      </c>
      <c r="D136" t="e">
        <f t="shared" si="4"/>
        <v>#N/A</v>
      </c>
      <c r="E136" s="1" t="e" cm="1">
        <f t="array" ref="E136">INDEX($B$2:$B$200,D136,0)</f>
        <v>#N/A</v>
      </c>
      <c r="F136" s="1">
        <f t="shared" si="5"/>
        <v>0</v>
      </c>
    </row>
    <row r="137" spans="2:6" x14ac:dyDescent="0.3">
      <c r="B137" s="32"/>
      <c r="C137">
        <v>1402019076</v>
      </c>
      <c r="D137">
        <f t="shared" si="4"/>
        <v>26</v>
      </c>
      <c r="E137" s="1" cm="1">
        <f t="array" ref="E137">INDEX($B$2:$B$200,D137,0)</f>
        <v>73.33</v>
      </c>
      <c r="F137" s="1">
        <f t="shared" si="5"/>
        <v>73.33</v>
      </c>
    </row>
    <row r="138" spans="2:6" x14ac:dyDescent="0.3">
      <c r="B138" s="32"/>
      <c r="C138">
        <v>1402019077</v>
      </c>
      <c r="D138">
        <f t="shared" si="4"/>
        <v>107</v>
      </c>
      <c r="E138" s="1" cm="1">
        <f t="array" ref="E138">INDEX($B$2:$B$200,D138,0)</f>
        <v>40</v>
      </c>
      <c r="F138" s="1">
        <f t="shared" si="5"/>
        <v>40</v>
      </c>
    </row>
    <row r="139" spans="2:6" x14ac:dyDescent="0.3">
      <c r="B139" s="32"/>
      <c r="C139">
        <v>1402019078</v>
      </c>
      <c r="D139">
        <f t="shared" si="4"/>
        <v>15</v>
      </c>
      <c r="E139" s="1" cm="1">
        <f t="array" ref="E139">INDEX($B$2:$B$200,D139,0)</f>
        <v>66.67</v>
      </c>
      <c r="F139" s="1">
        <f t="shared" si="5"/>
        <v>66.67</v>
      </c>
    </row>
    <row r="140" spans="2:6" x14ac:dyDescent="0.3">
      <c r="B140" s="32"/>
      <c r="C140">
        <v>1402019079</v>
      </c>
      <c r="D140">
        <f t="shared" si="4"/>
        <v>30</v>
      </c>
      <c r="E140" s="1" cm="1">
        <f t="array" ref="E140">INDEX($B$2:$B$200,D140,0)</f>
        <v>80</v>
      </c>
      <c r="F140" s="1">
        <f t="shared" si="5"/>
        <v>80</v>
      </c>
    </row>
    <row r="141" spans="2:6" x14ac:dyDescent="0.3">
      <c r="B141" s="32"/>
      <c r="C141">
        <v>1402019080</v>
      </c>
      <c r="D141">
        <f t="shared" si="4"/>
        <v>48</v>
      </c>
      <c r="E141" s="1" cm="1">
        <f t="array" ref="E141">INDEX($B$2:$B$200,D141,0)</f>
        <v>20</v>
      </c>
      <c r="F141" s="1">
        <f t="shared" si="5"/>
        <v>20</v>
      </c>
    </row>
    <row r="142" spans="2:6" x14ac:dyDescent="0.3">
      <c r="B142" s="32"/>
      <c r="C142">
        <v>1402019081</v>
      </c>
      <c r="D142">
        <f t="shared" si="4"/>
        <v>57</v>
      </c>
      <c r="E142" s="1" cm="1">
        <f t="array" ref="E142">INDEX($B$2:$B$200,D142,0)</f>
        <v>53.33</v>
      </c>
      <c r="F142" s="1">
        <f t="shared" si="5"/>
        <v>53.33</v>
      </c>
    </row>
    <row r="143" spans="2:6" x14ac:dyDescent="0.3">
      <c r="B143" s="32"/>
      <c r="C143">
        <v>1402019082</v>
      </c>
      <c r="D143" t="e">
        <f t="shared" si="4"/>
        <v>#N/A</v>
      </c>
      <c r="E143" s="1" t="e" cm="1">
        <f t="array" ref="E143">INDEX($B$2:$B$200,D143,0)</f>
        <v>#N/A</v>
      </c>
      <c r="F143" s="1">
        <f t="shared" si="5"/>
        <v>0</v>
      </c>
    </row>
    <row r="144" spans="2:6" x14ac:dyDescent="0.3">
      <c r="B144" s="32"/>
      <c r="C144">
        <v>1402019083</v>
      </c>
      <c r="D144">
        <f t="shared" si="4"/>
        <v>20</v>
      </c>
      <c r="E144" s="1" cm="1">
        <f t="array" ref="E144">INDEX($B$2:$B$200,D144,0)</f>
        <v>20</v>
      </c>
      <c r="F144" s="1">
        <f t="shared" si="5"/>
        <v>20</v>
      </c>
    </row>
    <row r="145" spans="2:6" x14ac:dyDescent="0.3">
      <c r="B145" s="32"/>
      <c r="C145">
        <v>1402019084</v>
      </c>
      <c r="D145">
        <f t="shared" si="4"/>
        <v>56</v>
      </c>
      <c r="E145" s="1" cm="1">
        <f t="array" ref="E145">INDEX($B$2:$B$200,D145,0)</f>
        <v>93.33</v>
      </c>
      <c r="F145" s="1">
        <f t="shared" si="5"/>
        <v>93.33</v>
      </c>
    </row>
    <row r="146" spans="2:6" x14ac:dyDescent="0.3">
      <c r="B146" s="32"/>
      <c r="C146">
        <v>1402019085</v>
      </c>
      <c r="D146">
        <f t="shared" si="4"/>
        <v>58</v>
      </c>
      <c r="E146" s="1" cm="1">
        <f t="array" ref="E146">INDEX($B$2:$B$200,D146,0)</f>
        <v>66.67</v>
      </c>
      <c r="F146" s="1">
        <f t="shared" si="5"/>
        <v>66.67</v>
      </c>
    </row>
    <row r="147" spans="2:6" x14ac:dyDescent="0.3">
      <c r="B147" s="32"/>
      <c r="C147">
        <v>1402019086</v>
      </c>
      <c r="D147">
        <f t="shared" si="4"/>
        <v>101</v>
      </c>
      <c r="E147" s="1" cm="1">
        <f t="array" ref="E147">INDEX($B$2:$B$200,D147,0)</f>
        <v>33.33</v>
      </c>
      <c r="F147" s="1">
        <f t="shared" si="5"/>
        <v>33.33</v>
      </c>
    </row>
    <row r="148" spans="2:6" x14ac:dyDescent="0.3">
      <c r="B148" s="32"/>
      <c r="C148">
        <v>1402019087</v>
      </c>
      <c r="D148" t="e">
        <f t="shared" si="4"/>
        <v>#N/A</v>
      </c>
      <c r="E148" s="1" t="e" cm="1">
        <f t="array" ref="E148">INDEX($B$2:$B$200,D148,0)</f>
        <v>#N/A</v>
      </c>
      <c r="F148" s="1">
        <f t="shared" si="5"/>
        <v>0</v>
      </c>
    </row>
    <row r="149" spans="2:6" x14ac:dyDescent="0.3">
      <c r="B149" s="32"/>
      <c r="C149">
        <v>1402019088</v>
      </c>
      <c r="D149">
        <f t="shared" si="4"/>
        <v>64</v>
      </c>
      <c r="E149" s="1" cm="1">
        <f t="array" ref="E149">INDEX($B$2:$B$200,D149,0)</f>
        <v>73.33</v>
      </c>
      <c r="F149" s="1">
        <f t="shared" si="5"/>
        <v>73.33</v>
      </c>
    </row>
    <row r="150" spans="2:6" x14ac:dyDescent="0.3">
      <c r="B150" s="32"/>
      <c r="C150">
        <v>1402019089</v>
      </c>
      <c r="D150">
        <f t="shared" si="4"/>
        <v>25</v>
      </c>
      <c r="E150" s="1" cm="1">
        <f t="array" ref="E150">INDEX($B$2:$B$200,D150,0)</f>
        <v>60</v>
      </c>
      <c r="F150" s="1">
        <f t="shared" si="5"/>
        <v>60</v>
      </c>
    </row>
    <row r="151" spans="2:6" x14ac:dyDescent="0.3">
      <c r="B151" s="32"/>
      <c r="C151">
        <v>1402019090</v>
      </c>
      <c r="D151">
        <f t="shared" si="4"/>
        <v>100</v>
      </c>
      <c r="E151" s="1" cm="1">
        <f t="array" ref="E151">INDEX($B$2:$B$200,D151,0)</f>
        <v>73.33</v>
      </c>
      <c r="F151" s="1">
        <f t="shared" si="5"/>
        <v>73.33</v>
      </c>
    </row>
    <row r="152" spans="2:6" x14ac:dyDescent="0.3">
      <c r="B152" s="32"/>
      <c r="C152">
        <v>1402019091</v>
      </c>
      <c r="D152">
        <f t="shared" si="4"/>
        <v>72</v>
      </c>
      <c r="E152" s="1" cm="1">
        <f t="array" ref="E152">INDEX($B$2:$B$200,D152,0)</f>
        <v>60</v>
      </c>
      <c r="F152" s="1">
        <f t="shared" si="5"/>
        <v>60</v>
      </c>
    </row>
    <row r="153" spans="2:6" x14ac:dyDescent="0.3">
      <c r="B153" s="32"/>
      <c r="C153">
        <v>1402019092</v>
      </c>
      <c r="D153" t="e">
        <f t="shared" si="4"/>
        <v>#N/A</v>
      </c>
      <c r="E153" s="1" t="e" cm="1">
        <f t="array" ref="E153">INDEX($B$2:$B$200,D153,0)</f>
        <v>#N/A</v>
      </c>
      <c r="F153" s="1">
        <f t="shared" si="5"/>
        <v>0</v>
      </c>
    </row>
    <row r="154" spans="2:6" x14ac:dyDescent="0.3">
      <c r="B154" s="32"/>
      <c r="C154">
        <v>1402019093</v>
      </c>
      <c r="D154">
        <f t="shared" si="4"/>
        <v>31</v>
      </c>
      <c r="E154" s="1" cm="1">
        <f t="array" ref="E154">INDEX($B$2:$B$200,D154,0)</f>
        <v>53.33</v>
      </c>
      <c r="F154" s="1">
        <f t="shared" si="5"/>
        <v>53.33</v>
      </c>
    </row>
    <row r="155" spans="2:6" x14ac:dyDescent="0.3">
      <c r="B155" s="32"/>
      <c r="C155">
        <v>1402019094</v>
      </c>
      <c r="D155" t="e">
        <f t="shared" si="4"/>
        <v>#N/A</v>
      </c>
      <c r="E155" s="1" t="e" cm="1">
        <f t="array" ref="E155">INDEX($B$2:$B$200,D155,0)</f>
        <v>#N/A</v>
      </c>
      <c r="F155" s="1">
        <f t="shared" si="5"/>
        <v>0</v>
      </c>
    </row>
    <row r="156" spans="2:6" x14ac:dyDescent="0.3">
      <c r="B156" s="32"/>
      <c r="C156">
        <v>1402019095</v>
      </c>
      <c r="D156">
        <f t="shared" si="4"/>
        <v>79</v>
      </c>
      <c r="E156" s="1" cm="1">
        <f t="array" ref="E156">INDEX($B$2:$B$200,D156,0)</f>
        <v>60</v>
      </c>
      <c r="F156" s="1">
        <f t="shared" si="5"/>
        <v>60</v>
      </c>
    </row>
    <row r="157" spans="2:6" x14ac:dyDescent="0.3">
      <c r="B157" s="32"/>
      <c r="C157">
        <v>1402019096</v>
      </c>
      <c r="D157" t="e">
        <f t="shared" si="4"/>
        <v>#N/A</v>
      </c>
      <c r="E157" s="1" t="e" cm="1">
        <f t="array" ref="E157">INDEX($B$2:$B$200,D157,0)</f>
        <v>#N/A</v>
      </c>
      <c r="F157" s="1">
        <f t="shared" si="5"/>
        <v>0</v>
      </c>
    </row>
    <row r="158" spans="2:6" x14ac:dyDescent="0.3">
      <c r="B158" s="32"/>
      <c r="C158">
        <v>1402019097</v>
      </c>
      <c r="D158">
        <f t="shared" si="4"/>
        <v>59</v>
      </c>
      <c r="E158" s="1" cm="1">
        <f t="array" ref="E158">INDEX($B$2:$B$200,D158,0)</f>
        <v>20</v>
      </c>
      <c r="F158" s="1">
        <f t="shared" si="5"/>
        <v>20</v>
      </c>
    </row>
    <row r="159" spans="2:6" x14ac:dyDescent="0.3">
      <c r="B159" s="32"/>
      <c r="C159">
        <v>1402019098</v>
      </c>
      <c r="D159" t="e">
        <f t="shared" si="4"/>
        <v>#N/A</v>
      </c>
      <c r="E159" s="1" t="e" cm="1">
        <f t="array" ref="E159">INDEX($B$2:$B$200,D159,0)</f>
        <v>#N/A</v>
      </c>
      <c r="F159" s="1">
        <f t="shared" si="5"/>
        <v>0</v>
      </c>
    </row>
    <row r="160" spans="2:6" x14ac:dyDescent="0.3">
      <c r="B160" s="32"/>
      <c r="C160">
        <v>1402019099</v>
      </c>
      <c r="D160">
        <f t="shared" si="4"/>
        <v>115</v>
      </c>
      <c r="E160" s="1" cm="1">
        <f t="array" ref="E160">INDEX($B$2:$B$200,D160,0)</f>
        <v>33.33</v>
      </c>
      <c r="F160" s="1">
        <f t="shared" si="5"/>
        <v>33.33</v>
      </c>
    </row>
    <row r="161" spans="2:6" x14ac:dyDescent="0.3">
      <c r="B161" s="32"/>
      <c r="C161">
        <v>1402019100</v>
      </c>
      <c r="D161">
        <f t="shared" si="4"/>
        <v>51</v>
      </c>
      <c r="E161" s="1" cm="1">
        <f t="array" ref="E161">INDEX($B$2:$B$200,D161,0)</f>
        <v>33.33</v>
      </c>
      <c r="F161" s="1">
        <f t="shared" si="5"/>
        <v>33.33</v>
      </c>
    </row>
    <row r="162" spans="2:6" x14ac:dyDescent="0.3">
      <c r="B162" s="32"/>
      <c r="C162">
        <v>1402019102</v>
      </c>
      <c r="D162" t="e">
        <f t="shared" si="4"/>
        <v>#N/A</v>
      </c>
      <c r="E162" s="1" t="e" cm="1">
        <f t="array" ref="E162">INDEX($B$2:$B$200,D162,0)</f>
        <v>#N/A</v>
      </c>
      <c r="F162" s="1">
        <f t="shared" si="5"/>
        <v>0</v>
      </c>
    </row>
    <row r="163" spans="2:6" x14ac:dyDescent="0.3">
      <c r="B163" s="32"/>
      <c r="C163">
        <v>1402019103</v>
      </c>
      <c r="D163" t="e">
        <f t="shared" si="4"/>
        <v>#N/A</v>
      </c>
      <c r="E163" s="1" t="e" cm="1">
        <f t="array" ref="E163">INDEX($B$2:$B$200,D163,0)</f>
        <v>#N/A</v>
      </c>
      <c r="F163" s="1">
        <f t="shared" si="5"/>
        <v>0</v>
      </c>
    </row>
    <row r="164" spans="2:6" x14ac:dyDescent="0.3">
      <c r="B164" s="32"/>
      <c r="C164">
        <v>1402019104</v>
      </c>
      <c r="D164" t="e">
        <f t="shared" si="4"/>
        <v>#N/A</v>
      </c>
      <c r="E164" s="1" t="e" cm="1">
        <f t="array" ref="E164">INDEX($B$2:$B$200,D164,0)</f>
        <v>#N/A</v>
      </c>
      <c r="F164" s="1">
        <f t="shared" si="5"/>
        <v>0</v>
      </c>
    </row>
    <row r="165" spans="2:6" x14ac:dyDescent="0.3">
      <c r="B165" s="32"/>
      <c r="C165">
        <v>1402019105</v>
      </c>
      <c r="D165" t="e">
        <f t="shared" si="4"/>
        <v>#N/A</v>
      </c>
      <c r="E165" s="1" t="e" cm="1">
        <f t="array" ref="E165">INDEX($B$2:$B$200,D165,0)</f>
        <v>#N/A</v>
      </c>
      <c r="F165" s="1">
        <f t="shared" si="5"/>
        <v>0</v>
      </c>
    </row>
    <row r="166" spans="2:6" x14ac:dyDescent="0.3">
      <c r="B166" s="32"/>
      <c r="C166">
        <v>1402019106</v>
      </c>
      <c r="D166" t="e">
        <f t="shared" si="4"/>
        <v>#N/A</v>
      </c>
      <c r="E166" s="1" t="e" cm="1">
        <f t="array" ref="E166">INDEX($B$2:$B$200,D166,0)</f>
        <v>#N/A</v>
      </c>
      <c r="F166" s="1">
        <f t="shared" si="5"/>
        <v>0</v>
      </c>
    </row>
    <row r="167" spans="2:6" x14ac:dyDescent="0.3">
      <c r="B167" s="32"/>
      <c r="C167">
        <v>1402019107</v>
      </c>
      <c r="D167">
        <f t="shared" si="4"/>
        <v>67</v>
      </c>
      <c r="E167" s="1" cm="1">
        <f t="array" ref="E167">INDEX($B$2:$B$200,D167,0)</f>
        <v>26.67</v>
      </c>
      <c r="F167" s="1">
        <f t="shared" si="5"/>
        <v>26.67</v>
      </c>
    </row>
    <row r="168" spans="2:6" x14ac:dyDescent="0.3">
      <c r="B168" s="32"/>
      <c r="C168">
        <v>1402019109</v>
      </c>
      <c r="D168" t="e">
        <f t="shared" si="4"/>
        <v>#N/A</v>
      </c>
      <c r="E168" s="1" t="e" cm="1">
        <f t="array" ref="E168">INDEX($B$2:$B$200,D168,0)</f>
        <v>#N/A</v>
      </c>
      <c r="F168" s="1">
        <f t="shared" si="5"/>
        <v>0</v>
      </c>
    </row>
    <row r="169" spans="2:6" x14ac:dyDescent="0.3">
      <c r="B169" s="32"/>
      <c r="C169">
        <v>1402019110</v>
      </c>
      <c r="D169">
        <f t="shared" si="4"/>
        <v>92</v>
      </c>
      <c r="E169" s="1" cm="1">
        <f t="array" ref="E169">INDEX($B$2:$B$200,D169,0)</f>
        <v>66.67</v>
      </c>
      <c r="F169" s="1">
        <f t="shared" si="5"/>
        <v>66.67</v>
      </c>
    </row>
    <row r="170" spans="2:6" x14ac:dyDescent="0.3">
      <c r="B170" s="32"/>
      <c r="C170">
        <v>1402019111</v>
      </c>
      <c r="D170">
        <f t="shared" si="4"/>
        <v>21</v>
      </c>
      <c r="E170" s="1" cm="1">
        <f t="array" ref="E170">INDEX($B$2:$B$200,D170,0)</f>
        <v>66.67</v>
      </c>
      <c r="F170" s="1">
        <f t="shared" si="5"/>
        <v>66.67</v>
      </c>
    </row>
    <row r="171" spans="2:6" x14ac:dyDescent="0.3">
      <c r="B171" s="32"/>
      <c r="C171">
        <v>1402019112</v>
      </c>
      <c r="D171">
        <f t="shared" si="4"/>
        <v>44</v>
      </c>
      <c r="E171" s="1" cm="1">
        <f t="array" ref="E171">INDEX($B$2:$B$200,D171,0)</f>
        <v>40</v>
      </c>
      <c r="F171" s="1">
        <f t="shared" si="5"/>
        <v>40</v>
      </c>
    </row>
    <row r="172" spans="2:6" x14ac:dyDescent="0.3">
      <c r="B172" s="32"/>
      <c r="C172">
        <v>1402019113</v>
      </c>
      <c r="D172" t="e">
        <f t="shared" si="4"/>
        <v>#N/A</v>
      </c>
      <c r="E172" s="1" t="e" cm="1">
        <f t="array" ref="E172">INDEX($B$2:$B$200,D172,0)</f>
        <v>#N/A</v>
      </c>
      <c r="F172" s="1">
        <f t="shared" si="5"/>
        <v>0</v>
      </c>
    </row>
    <row r="173" spans="2:6" x14ac:dyDescent="0.3">
      <c r="C173">
        <v>1402019114</v>
      </c>
      <c r="D173" t="e">
        <f t="shared" si="4"/>
        <v>#N/A</v>
      </c>
      <c r="E173" s="1" t="e" cm="1">
        <f t="array" ref="E173">INDEX($B$2:$B$200,D173,0)</f>
        <v>#N/A</v>
      </c>
      <c r="F173" s="1">
        <f t="shared" si="5"/>
        <v>0</v>
      </c>
    </row>
    <row r="174" spans="2:6" x14ac:dyDescent="0.3">
      <c r="C174">
        <v>1402019115</v>
      </c>
      <c r="D174" t="e">
        <f t="shared" si="4"/>
        <v>#N/A</v>
      </c>
      <c r="E174" s="1" t="e" cm="1">
        <f t="array" ref="E174">INDEX($B$2:$B$200,D174,0)</f>
        <v>#N/A</v>
      </c>
      <c r="F174" s="1">
        <f t="shared" si="5"/>
        <v>0</v>
      </c>
    </row>
    <row r="175" spans="2:6" x14ac:dyDescent="0.3">
      <c r="C175">
        <v>1402019116</v>
      </c>
      <c r="D175">
        <f t="shared" si="4"/>
        <v>114</v>
      </c>
      <c r="E175" s="1" cm="1">
        <f t="array" ref="E175">INDEX($B$2:$B$200,D175,0)</f>
        <v>13.33</v>
      </c>
      <c r="F175" s="1">
        <f t="shared" si="5"/>
        <v>13.33</v>
      </c>
    </row>
    <row r="176" spans="2:6" x14ac:dyDescent="0.3">
      <c r="C176">
        <v>1402019117</v>
      </c>
      <c r="D176">
        <f t="shared" si="4"/>
        <v>89</v>
      </c>
      <c r="E176" s="1" cm="1">
        <f t="array" ref="E176">INDEX($B$2:$B$200,D176,0)</f>
        <v>60</v>
      </c>
      <c r="F176" s="1">
        <f t="shared" si="5"/>
        <v>60</v>
      </c>
    </row>
    <row r="177" spans="3:6" x14ac:dyDescent="0.3">
      <c r="C177">
        <v>1402019118</v>
      </c>
      <c r="D177" t="e">
        <f t="shared" si="4"/>
        <v>#N/A</v>
      </c>
      <c r="E177" s="1" t="e" cm="1">
        <f t="array" ref="E177">INDEX($B$2:$B$200,D177,0)</f>
        <v>#N/A</v>
      </c>
      <c r="F177" s="1">
        <f t="shared" si="5"/>
        <v>0</v>
      </c>
    </row>
    <row r="178" spans="3:6" x14ac:dyDescent="0.3">
      <c r="C178">
        <v>1402019120</v>
      </c>
      <c r="D178" t="e">
        <f t="shared" si="4"/>
        <v>#N/A</v>
      </c>
      <c r="E178" s="1" t="e" cm="1">
        <f t="array" ref="E178">INDEX($B$2:$B$200,D178,0)</f>
        <v>#N/A</v>
      </c>
      <c r="F178" s="1">
        <f t="shared" si="5"/>
        <v>0</v>
      </c>
    </row>
    <row r="179" spans="3:6" x14ac:dyDescent="0.3">
      <c r="C179">
        <v>1402019121</v>
      </c>
      <c r="D179" t="e">
        <f t="shared" si="4"/>
        <v>#N/A</v>
      </c>
      <c r="E179" s="1" t="e" cm="1">
        <f t="array" ref="E179">INDEX($B$2:$B$200,D179,0)</f>
        <v>#N/A</v>
      </c>
      <c r="F179" s="1">
        <f t="shared" si="5"/>
        <v>0</v>
      </c>
    </row>
    <row r="180" spans="3:6" x14ac:dyDescent="0.3">
      <c r="C180">
        <v>1402019122</v>
      </c>
      <c r="D180" t="e">
        <f t="shared" si="4"/>
        <v>#N/A</v>
      </c>
      <c r="E180" s="1" t="e" cm="1">
        <f t="array" ref="E180">INDEX($B$2:$B$200,D180,0)</f>
        <v>#N/A</v>
      </c>
      <c r="F180" s="1">
        <f t="shared" si="5"/>
        <v>0</v>
      </c>
    </row>
    <row r="181" spans="3:6" x14ac:dyDescent="0.3">
      <c r="C181">
        <v>1402019123</v>
      </c>
      <c r="D181">
        <f t="shared" si="4"/>
        <v>60</v>
      </c>
      <c r="E181" s="1" cm="1">
        <f t="array" ref="E181">INDEX($B$2:$B$200,D181,0)</f>
        <v>40</v>
      </c>
      <c r="F181" s="1">
        <f t="shared" si="5"/>
        <v>40</v>
      </c>
    </row>
    <row r="182" spans="3:6" x14ac:dyDescent="0.3">
      <c r="C182">
        <v>1402019124</v>
      </c>
      <c r="D182" t="e">
        <f t="shared" si="4"/>
        <v>#N/A</v>
      </c>
      <c r="E182" s="1" t="e" cm="1">
        <f t="array" ref="E182">INDEX($B$2:$B$200,D182,0)</f>
        <v>#N/A</v>
      </c>
      <c r="F182" s="1">
        <f t="shared" si="5"/>
        <v>0</v>
      </c>
    </row>
    <row r="183" spans="3:6" x14ac:dyDescent="0.3">
      <c r="C183">
        <v>1402019125</v>
      </c>
      <c r="D183">
        <f t="shared" si="4"/>
        <v>110</v>
      </c>
      <c r="E183" s="1" cm="1">
        <f t="array" ref="E183">INDEX($B$2:$B$200,D183,0)</f>
        <v>86.67</v>
      </c>
      <c r="F183" s="1">
        <f t="shared" si="5"/>
        <v>86.67</v>
      </c>
    </row>
    <row r="184" spans="3:6" x14ac:dyDescent="0.3">
      <c r="C184">
        <v>1402019126</v>
      </c>
      <c r="D184" t="e">
        <f t="shared" si="4"/>
        <v>#N/A</v>
      </c>
      <c r="E184" s="1" t="e" cm="1">
        <f t="array" ref="E184">INDEX($B$2:$B$200,D184,0)</f>
        <v>#N/A</v>
      </c>
      <c r="F184" s="1">
        <f t="shared" si="5"/>
        <v>0</v>
      </c>
    </row>
    <row r="185" spans="3:6" x14ac:dyDescent="0.3">
      <c r="C185">
        <v>1402019128</v>
      </c>
      <c r="D185" t="e">
        <f t="shared" si="4"/>
        <v>#N/A</v>
      </c>
      <c r="E185" s="1" t="e" cm="1">
        <f t="array" ref="E185">INDEX($B$2:$B$200,D185,0)</f>
        <v>#N/A</v>
      </c>
      <c r="F185" s="1">
        <f t="shared" si="5"/>
        <v>0</v>
      </c>
    </row>
    <row r="186" spans="3:6" x14ac:dyDescent="0.3">
      <c r="C186">
        <v>1402019129</v>
      </c>
      <c r="D186" t="e">
        <f t="shared" si="4"/>
        <v>#N/A</v>
      </c>
      <c r="E186" s="1" t="e" cm="1">
        <f t="array" ref="E186">INDEX($B$2:$B$200,D186,0)</f>
        <v>#N/A</v>
      </c>
      <c r="F186" s="1">
        <f t="shared" si="5"/>
        <v>0</v>
      </c>
    </row>
    <row r="187" spans="3:6" x14ac:dyDescent="0.3">
      <c r="C187">
        <v>1402019130</v>
      </c>
      <c r="D187">
        <f t="shared" si="4"/>
        <v>35</v>
      </c>
      <c r="E187" s="1" cm="1">
        <f t="array" ref="E187">INDEX($B$2:$B$200,D187,0)</f>
        <v>80</v>
      </c>
      <c r="F187" s="1">
        <f t="shared" si="5"/>
        <v>80</v>
      </c>
    </row>
    <row r="188" spans="3:6" x14ac:dyDescent="0.3">
      <c r="C188">
        <v>1402019131</v>
      </c>
      <c r="D188">
        <f t="shared" si="4"/>
        <v>108</v>
      </c>
      <c r="E188" s="1" cm="1">
        <f t="array" ref="E188">INDEX($B$2:$B$200,D188,0)</f>
        <v>100</v>
      </c>
      <c r="F188" s="1">
        <f t="shared" si="5"/>
        <v>100</v>
      </c>
    </row>
    <row r="189" spans="3:6" x14ac:dyDescent="0.3">
      <c r="C189">
        <v>1402019132</v>
      </c>
      <c r="D189">
        <f t="shared" si="4"/>
        <v>38</v>
      </c>
      <c r="E189" s="1" cm="1">
        <f t="array" ref="E189">INDEX($B$2:$B$200,D189,0)</f>
        <v>26.67</v>
      </c>
      <c r="F189" s="1">
        <f t="shared" si="5"/>
        <v>26.67</v>
      </c>
    </row>
    <row r="190" spans="3:6" x14ac:dyDescent="0.3">
      <c r="C190">
        <v>1402019133</v>
      </c>
      <c r="D190" t="e">
        <f t="shared" si="4"/>
        <v>#N/A</v>
      </c>
      <c r="E190" s="1" t="e" cm="1">
        <f t="array" ref="E190">INDEX($B$2:$B$200,D190,0)</f>
        <v>#N/A</v>
      </c>
      <c r="F190" s="1">
        <f t="shared" si="5"/>
        <v>0</v>
      </c>
    </row>
    <row r="191" spans="3:6" x14ac:dyDescent="0.3">
      <c r="C191">
        <v>1402019134</v>
      </c>
      <c r="D191" t="e">
        <f t="shared" si="4"/>
        <v>#N/A</v>
      </c>
      <c r="E191" s="1" t="e" cm="1">
        <f t="array" ref="E191">INDEX($B$2:$B$200,D191,0)</f>
        <v>#N/A</v>
      </c>
      <c r="F191" s="1">
        <f t="shared" si="5"/>
        <v>0</v>
      </c>
    </row>
    <row r="192" spans="3:6" x14ac:dyDescent="0.3">
      <c r="C192">
        <v>1402019137</v>
      </c>
      <c r="D192">
        <f t="shared" si="4"/>
        <v>104</v>
      </c>
      <c r="E192" s="1" cm="1">
        <f t="array" ref="E192">INDEX($B$2:$B$200,D192,0)</f>
        <v>93.33</v>
      </c>
      <c r="F192" s="1">
        <f t="shared" si="5"/>
        <v>93.33</v>
      </c>
    </row>
    <row r="193" spans="3:6" x14ac:dyDescent="0.3">
      <c r="C193">
        <v>1402019140</v>
      </c>
      <c r="D193">
        <f t="shared" si="4"/>
        <v>53</v>
      </c>
      <c r="E193" s="1" cm="1">
        <f t="array" ref="E193">INDEX($B$2:$B$200,D193,0)</f>
        <v>40</v>
      </c>
      <c r="F193" s="1">
        <f t="shared" si="5"/>
        <v>40</v>
      </c>
    </row>
    <row r="194" spans="3:6" x14ac:dyDescent="0.3">
      <c r="C194">
        <v>1402019142</v>
      </c>
      <c r="D194" t="e">
        <f t="shared" si="4"/>
        <v>#N/A</v>
      </c>
      <c r="E194" s="1" t="e" cm="1">
        <f t="array" ref="E194">INDEX($B$2:$B$200,D194,0)</f>
        <v>#N/A</v>
      </c>
      <c r="F194" s="1">
        <f t="shared" si="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0933-A2ED-4D12-8BB3-827D795C5495}">
  <dimension ref="A1:F194"/>
  <sheetViews>
    <sheetView topLeftCell="A166" workbookViewId="0">
      <selection activeCell="D2" sqref="D2:D194"/>
    </sheetView>
  </sheetViews>
  <sheetFormatPr defaultRowHeight="14.4" x14ac:dyDescent="0.3"/>
  <cols>
    <col min="1" max="1" width="11.109375" bestFit="1" customWidth="1"/>
    <col min="2" max="2" width="11" bestFit="1" customWidth="1"/>
  </cols>
  <sheetData>
    <row r="1" spans="1:6" s="29" customFormat="1" x14ac:dyDescent="0.3">
      <c r="A1" s="29" t="s">
        <v>143</v>
      </c>
      <c r="B1" s="29" t="s">
        <v>144</v>
      </c>
      <c r="C1" s="29" t="s">
        <v>145</v>
      </c>
      <c r="D1" s="29" t="s">
        <v>88</v>
      </c>
      <c r="F1" s="29" t="s">
        <v>164</v>
      </c>
    </row>
    <row r="2" spans="1:6" x14ac:dyDescent="0.3">
      <c r="A2">
        <v>1402018035</v>
      </c>
      <c r="B2">
        <v>1402016029</v>
      </c>
      <c r="C2" t="e">
        <f>MATCH(B2,$A$2:$A$300,0)</f>
        <v>#N/A</v>
      </c>
      <c r="D2">
        <f>IF(ISNUMBER(C2),0,-5)</f>
        <v>-5</v>
      </c>
    </row>
    <row r="3" spans="1:6" x14ac:dyDescent="0.3">
      <c r="A3">
        <v>1402018169</v>
      </c>
      <c r="B3">
        <v>1402016041</v>
      </c>
      <c r="C3" t="e">
        <f t="shared" ref="C3:C66" si="0">MATCH(B3,$A$2:$A$300,0)</f>
        <v>#N/A</v>
      </c>
      <c r="D3">
        <f t="shared" ref="D3:D66" si="1">IF(ISNUMBER(C3),0,-5)</f>
        <v>-5</v>
      </c>
    </row>
    <row r="4" spans="1:6" x14ac:dyDescent="0.3">
      <c r="A4">
        <v>1402018187</v>
      </c>
      <c r="B4">
        <v>1402016049</v>
      </c>
      <c r="C4" t="e">
        <f t="shared" si="0"/>
        <v>#N/A</v>
      </c>
      <c r="D4">
        <f t="shared" si="1"/>
        <v>-5</v>
      </c>
    </row>
    <row r="5" spans="1:6" x14ac:dyDescent="0.3">
      <c r="A5">
        <v>1402018185</v>
      </c>
      <c r="B5">
        <v>1402016120</v>
      </c>
      <c r="C5" t="e">
        <f t="shared" si="0"/>
        <v>#N/A</v>
      </c>
      <c r="D5">
        <f t="shared" si="1"/>
        <v>-5</v>
      </c>
    </row>
    <row r="6" spans="1:6" x14ac:dyDescent="0.3">
      <c r="A6">
        <v>1402016130</v>
      </c>
      <c r="B6">
        <v>1402016121</v>
      </c>
      <c r="C6" t="e">
        <f t="shared" si="0"/>
        <v>#N/A</v>
      </c>
      <c r="D6">
        <f t="shared" si="1"/>
        <v>-5</v>
      </c>
    </row>
    <row r="7" spans="1:6" x14ac:dyDescent="0.3">
      <c r="A7">
        <v>1402018198</v>
      </c>
      <c r="B7">
        <v>1402016129</v>
      </c>
      <c r="C7">
        <f t="shared" si="0"/>
        <v>17</v>
      </c>
      <c r="D7">
        <f t="shared" si="1"/>
        <v>0</v>
      </c>
    </row>
    <row r="8" spans="1:6" x14ac:dyDescent="0.3">
      <c r="A8">
        <v>1402017051</v>
      </c>
      <c r="B8">
        <v>1402016130</v>
      </c>
      <c r="C8">
        <f t="shared" si="0"/>
        <v>5</v>
      </c>
      <c r="D8">
        <f t="shared" si="1"/>
        <v>0</v>
      </c>
    </row>
    <row r="9" spans="1:6" x14ac:dyDescent="0.3">
      <c r="A9">
        <v>1402017003</v>
      </c>
      <c r="B9">
        <v>1402016152</v>
      </c>
      <c r="C9">
        <f t="shared" si="0"/>
        <v>31</v>
      </c>
      <c r="D9">
        <f t="shared" si="1"/>
        <v>0</v>
      </c>
    </row>
    <row r="10" spans="1:6" x14ac:dyDescent="0.3">
      <c r="A10">
        <v>1402017039</v>
      </c>
      <c r="B10">
        <v>1402017003</v>
      </c>
      <c r="C10">
        <f t="shared" si="0"/>
        <v>8</v>
      </c>
      <c r="D10">
        <f t="shared" si="1"/>
        <v>0</v>
      </c>
    </row>
    <row r="11" spans="1:6" x14ac:dyDescent="0.3">
      <c r="A11">
        <v>1402017011</v>
      </c>
      <c r="B11">
        <v>1402017005</v>
      </c>
      <c r="C11">
        <f t="shared" si="0"/>
        <v>12</v>
      </c>
      <c r="D11">
        <f t="shared" si="1"/>
        <v>0</v>
      </c>
    </row>
    <row r="12" spans="1:6" x14ac:dyDescent="0.3">
      <c r="A12">
        <v>1402017029</v>
      </c>
      <c r="B12">
        <v>1402017011</v>
      </c>
      <c r="C12">
        <f t="shared" si="0"/>
        <v>10</v>
      </c>
      <c r="D12">
        <f t="shared" si="1"/>
        <v>0</v>
      </c>
    </row>
    <row r="13" spans="1:6" x14ac:dyDescent="0.3">
      <c r="A13">
        <v>1402017005</v>
      </c>
      <c r="B13">
        <v>1402017019</v>
      </c>
      <c r="C13">
        <f t="shared" si="0"/>
        <v>32</v>
      </c>
      <c r="D13">
        <f t="shared" si="1"/>
        <v>0</v>
      </c>
    </row>
    <row r="14" spans="1:6" x14ac:dyDescent="0.3">
      <c r="A14">
        <v>1402017028</v>
      </c>
      <c r="B14">
        <v>1402017028</v>
      </c>
      <c r="C14">
        <f t="shared" si="0"/>
        <v>13</v>
      </c>
      <c r="D14">
        <f t="shared" si="1"/>
        <v>0</v>
      </c>
    </row>
    <row r="15" spans="1:6" x14ac:dyDescent="0.3">
      <c r="A15">
        <v>1402018222</v>
      </c>
      <c r="B15">
        <v>1402017029</v>
      </c>
      <c r="C15">
        <f t="shared" si="0"/>
        <v>11</v>
      </c>
      <c r="D15">
        <f t="shared" si="1"/>
        <v>0</v>
      </c>
    </row>
    <row r="16" spans="1:6" x14ac:dyDescent="0.3">
      <c r="A16">
        <v>1402018194</v>
      </c>
      <c r="B16">
        <v>1402017033</v>
      </c>
      <c r="C16">
        <f t="shared" si="0"/>
        <v>33</v>
      </c>
      <c r="D16">
        <f t="shared" si="1"/>
        <v>0</v>
      </c>
    </row>
    <row r="17" spans="1:4" x14ac:dyDescent="0.3">
      <c r="A17">
        <v>1402018173</v>
      </c>
      <c r="B17">
        <v>1402017039</v>
      </c>
      <c r="C17">
        <f t="shared" si="0"/>
        <v>9</v>
      </c>
      <c r="D17">
        <f t="shared" si="1"/>
        <v>0</v>
      </c>
    </row>
    <row r="18" spans="1:4" x14ac:dyDescent="0.3">
      <c r="A18">
        <v>1402016129</v>
      </c>
      <c r="B18">
        <v>1402017040</v>
      </c>
      <c r="C18">
        <f t="shared" si="0"/>
        <v>23</v>
      </c>
      <c r="D18">
        <f t="shared" si="1"/>
        <v>0</v>
      </c>
    </row>
    <row r="19" spans="1:4" x14ac:dyDescent="0.3">
      <c r="A19">
        <v>1402018033</v>
      </c>
      <c r="B19">
        <v>1402017046</v>
      </c>
      <c r="C19" t="e">
        <f t="shared" si="0"/>
        <v>#N/A</v>
      </c>
      <c r="D19">
        <f t="shared" si="1"/>
        <v>-5</v>
      </c>
    </row>
    <row r="20" spans="1:4" x14ac:dyDescent="0.3">
      <c r="A20">
        <v>1402018014</v>
      </c>
      <c r="B20">
        <v>1402017049</v>
      </c>
      <c r="C20" t="e">
        <f t="shared" si="0"/>
        <v>#N/A</v>
      </c>
      <c r="D20">
        <f t="shared" si="1"/>
        <v>-5</v>
      </c>
    </row>
    <row r="21" spans="1:4" x14ac:dyDescent="0.3">
      <c r="A21">
        <v>1402019011</v>
      </c>
      <c r="B21">
        <v>1402017051</v>
      </c>
      <c r="C21">
        <f t="shared" si="0"/>
        <v>7</v>
      </c>
      <c r="D21">
        <f t="shared" si="1"/>
        <v>0</v>
      </c>
    </row>
    <row r="22" spans="1:4" x14ac:dyDescent="0.3">
      <c r="A22">
        <v>1402018071</v>
      </c>
      <c r="B22">
        <v>1402017052</v>
      </c>
      <c r="C22">
        <f t="shared" si="0"/>
        <v>34</v>
      </c>
      <c r="D22">
        <f t="shared" si="1"/>
        <v>0</v>
      </c>
    </row>
    <row r="23" spans="1:4" x14ac:dyDescent="0.3">
      <c r="A23">
        <v>1402018013</v>
      </c>
      <c r="B23">
        <v>1402017055</v>
      </c>
      <c r="C23" t="e">
        <f t="shared" si="0"/>
        <v>#N/A</v>
      </c>
      <c r="D23">
        <f t="shared" si="1"/>
        <v>-5</v>
      </c>
    </row>
    <row r="24" spans="1:4" x14ac:dyDescent="0.3">
      <c r="A24">
        <v>1402017040</v>
      </c>
      <c r="B24">
        <v>1402017056</v>
      </c>
      <c r="C24">
        <f t="shared" si="0"/>
        <v>35</v>
      </c>
      <c r="D24">
        <f t="shared" si="1"/>
        <v>0</v>
      </c>
    </row>
    <row r="25" spans="1:4" x14ac:dyDescent="0.3">
      <c r="A25">
        <v>1402018023</v>
      </c>
      <c r="B25">
        <v>1402017058</v>
      </c>
      <c r="C25">
        <f t="shared" si="0"/>
        <v>25</v>
      </c>
      <c r="D25">
        <f t="shared" si="1"/>
        <v>0</v>
      </c>
    </row>
    <row r="26" spans="1:4" x14ac:dyDescent="0.3">
      <c r="A26">
        <v>1402017058</v>
      </c>
      <c r="B26">
        <v>1402017076</v>
      </c>
      <c r="C26">
        <f t="shared" si="0"/>
        <v>38</v>
      </c>
      <c r="D26">
        <f t="shared" si="1"/>
        <v>0</v>
      </c>
    </row>
    <row r="27" spans="1:4" x14ac:dyDescent="0.3">
      <c r="A27">
        <v>1402018034</v>
      </c>
      <c r="B27">
        <v>1402017077</v>
      </c>
      <c r="C27">
        <f t="shared" si="0"/>
        <v>27</v>
      </c>
      <c r="D27">
        <f t="shared" si="1"/>
        <v>0</v>
      </c>
    </row>
    <row r="28" spans="1:4" x14ac:dyDescent="0.3">
      <c r="A28">
        <v>1402017077</v>
      </c>
      <c r="B28">
        <v>1402017118</v>
      </c>
      <c r="C28" t="e">
        <f t="shared" si="0"/>
        <v>#N/A</v>
      </c>
      <c r="D28">
        <f t="shared" si="1"/>
        <v>-5</v>
      </c>
    </row>
    <row r="29" spans="1:4" x14ac:dyDescent="0.3">
      <c r="A29">
        <v>1402017125</v>
      </c>
      <c r="B29">
        <v>1402017123</v>
      </c>
      <c r="C29">
        <f t="shared" si="0"/>
        <v>29</v>
      </c>
      <c r="D29">
        <f t="shared" si="1"/>
        <v>0</v>
      </c>
    </row>
    <row r="30" spans="1:4" x14ac:dyDescent="0.3">
      <c r="A30">
        <v>1402017123</v>
      </c>
      <c r="B30">
        <v>1402017125</v>
      </c>
      <c r="C30">
        <f t="shared" si="0"/>
        <v>28</v>
      </c>
      <c r="D30">
        <f t="shared" si="1"/>
        <v>0</v>
      </c>
    </row>
    <row r="31" spans="1:4" x14ac:dyDescent="0.3">
      <c r="A31">
        <v>1402017151</v>
      </c>
      <c r="B31">
        <v>1402017139</v>
      </c>
      <c r="C31" t="e">
        <f t="shared" si="0"/>
        <v>#N/A</v>
      </c>
      <c r="D31">
        <f t="shared" si="1"/>
        <v>-5</v>
      </c>
    </row>
    <row r="32" spans="1:4" x14ac:dyDescent="0.3">
      <c r="A32">
        <v>1402016152</v>
      </c>
      <c r="B32">
        <v>1402017151</v>
      </c>
      <c r="C32">
        <f t="shared" si="0"/>
        <v>30</v>
      </c>
      <c r="D32">
        <f t="shared" si="1"/>
        <v>0</v>
      </c>
    </row>
    <row r="33" spans="1:4" x14ac:dyDescent="0.3">
      <c r="A33">
        <v>1402017019</v>
      </c>
      <c r="B33">
        <v>1402017157</v>
      </c>
      <c r="C33">
        <f t="shared" si="0"/>
        <v>47</v>
      </c>
      <c r="D33">
        <f t="shared" si="1"/>
        <v>0</v>
      </c>
    </row>
    <row r="34" spans="1:4" x14ac:dyDescent="0.3">
      <c r="A34">
        <v>1402017033</v>
      </c>
      <c r="B34">
        <v>1402017175</v>
      </c>
      <c r="C34">
        <f t="shared" si="0"/>
        <v>36</v>
      </c>
      <c r="D34">
        <f t="shared" si="1"/>
        <v>0</v>
      </c>
    </row>
    <row r="35" spans="1:4" x14ac:dyDescent="0.3">
      <c r="A35">
        <v>1402017052</v>
      </c>
      <c r="B35">
        <v>1402018013</v>
      </c>
      <c r="C35">
        <f t="shared" si="0"/>
        <v>22</v>
      </c>
      <c r="D35">
        <f t="shared" si="1"/>
        <v>0</v>
      </c>
    </row>
    <row r="36" spans="1:4" x14ac:dyDescent="0.3">
      <c r="A36">
        <v>1402017056</v>
      </c>
      <c r="B36">
        <v>1402018014</v>
      </c>
      <c r="C36">
        <f t="shared" si="0"/>
        <v>19</v>
      </c>
      <c r="D36">
        <f t="shared" si="1"/>
        <v>0</v>
      </c>
    </row>
    <row r="37" spans="1:4" x14ac:dyDescent="0.3">
      <c r="A37">
        <v>1402017175</v>
      </c>
      <c r="B37">
        <v>1402018015</v>
      </c>
      <c r="C37" t="e">
        <f t="shared" si="0"/>
        <v>#N/A</v>
      </c>
      <c r="D37">
        <f t="shared" si="1"/>
        <v>-5</v>
      </c>
    </row>
    <row r="38" spans="1:4" x14ac:dyDescent="0.3">
      <c r="A38">
        <v>1402019021</v>
      </c>
      <c r="B38">
        <v>1402018018</v>
      </c>
      <c r="C38" t="e">
        <f t="shared" si="0"/>
        <v>#N/A</v>
      </c>
      <c r="D38">
        <f t="shared" si="1"/>
        <v>-5</v>
      </c>
    </row>
    <row r="39" spans="1:4" x14ac:dyDescent="0.3">
      <c r="A39">
        <v>1402017076</v>
      </c>
      <c r="B39">
        <v>1402018023</v>
      </c>
      <c r="C39">
        <f t="shared" si="0"/>
        <v>24</v>
      </c>
      <c r="D39">
        <f t="shared" si="1"/>
        <v>0</v>
      </c>
    </row>
    <row r="40" spans="1:4" x14ac:dyDescent="0.3">
      <c r="A40">
        <v>1402018025</v>
      </c>
      <c r="B40">
        <v>1402018025</v>
      </c>
      <c r="C40">
        <f t="shared" si="0"/>
        <v>39</v>
      </c>
      <c r="D40">
        <f t="shared" si="1"/>
        <v>0</v>
      </c>
    </row>
    <row r="41" spans="1:4" x14ac:dyDescent="0.3">
      <c r="A41">
        <v>1402018029</v>
      </c>
      <c r="B41">
        <v>1402018029</v>
      </c>
      <c r="C41">
        <f t="shared" si="0"/>
        <v>40</v>
      </c>
      <c r="D41">
        <f t="shared" si="1"/>
        <v>0</v>
      </c>
    </row>
    <row r="42" spans="1:4" x14ac:dyDescent="0.3">
      <c r="A42">
        <v>1402018064</v>
      </c>
      <c r="B42">
        <v>1402018031</v>
      </c>
      <c r="C42">
        <f t="shared" si="0"/>
        <v>43</v>
      </c>
      <c r="D42">
        <f t="shared" si="1"/>
        <v>0</v>
      </c>
    </row>
    <row r="43" spans="1:4" x14ac:dyDescent="0.3">
      <c r="A43">
        <v>1402018047</v>
      </c>
      <c r="B43">
        <v>1402018032</v>
      </c>
      <c r="C43">
        <f t="shared" si="0"/>
        <v>45</v>
      </c>
      <c r="D43">
        <f t="shared" si="1"/>
        <v>0</v>
      </c>
    </row>
    <row r="44" spans="1:4" x14ac:dyDescent="0.3">
      <c r="A44">
        <v>1402018031</v>
      </c>
      <c r="B44">
        <v>1402018033</v>
      </c>
      <c r="C44">
        <f t="shared" si="0"/>
        <v>18</v>
      </c>
      <c r="D44">
        <f t="shared" si="1"/>
        <v>0</v>
      </c>
    </row>
    <row r="45" spans="1:4" x14ac:dyDescent="0.3">
      <c r="A45">
        <v>1402018051</v>
      </c>
      <c r="B45">
        <v>1402018034</v>
      </c>
      <c r="C45">
        <f t="shared" si="0"/>
        <v>26</v>
      </c>
      <c r="D45">
        <f t="shared" si="1"/>
        <v>0</v>
      </c>
    </row>
    <row r="46" spans="1:4" x14ac:dyDescent="0.3">
      <c r="A46">
        <v>1402018032</v>
      </c>
      <c r="B46">
        <v>1402018035</v>
      </c>
      <c r="C46">
        <f t="shared" si="0"/>
        <v>1</v>
      </c>
      <c r="D46">
        <f t="shared" si="1"/>
        <v>0</v>
      </c>
    </row>
    <row r="47" spans="1:4" x14ac:dyDescent="0.3">
      <c r="A47">
        <v>1402018095</v>
      </c>
      <c r="B47">
        <v>1402018047</v>
      </c>
      <c r="C47">
        <f t="shared" si="0"/>
        <v>42</v>
      </c>
      <c r="D47">
        <f t="shared" si="1"/>
        <v>0</v>
      </c>
    </row>
    <row r="48" spans="1:4" x14ac:dyDescent="0.3">
      <c r="A48">
        <v>1402017157</v>
      </c>
      <c r="B48">
        <v>1402018051</v>
      </c>
      <c r="C48">
        <f t="shared" si="0"/>
        <v>44</v>
      </c>
      <c r="D48">
        <f t="shared" si="1"/>
        <v>0</v>
      </c>
    </row>
    <row r="49" spans="1:4" x14ac:dyDescent="0.3">
      <c r="A49">
        <v>1402019009</v>
      </c>
      <c r="B49">
        <v>1402018055</v>
      </c>
      <c r="C49" t="e">
        <f t="shared" si="0"/>
        <v>#N/A</v>
      </c>
      <c r="D49">
        <f t="shared" si="1"/>
        <v>-5</v>
      </c>
    </row>
    <row r="50" spans="1:4" x14ac:dyDescent="0.3">
      <c r="A50">
        <v>1402019006</v>
      </c>
      <c r="B50">
        <v>1402018060</v>
      </c>
      <c r="C50" t="e">
        <f t="shared" si="0"/>
        <v>#N/A</v>
      </c>
      <c r="D50">
        <f t="shared" si="1"/>
        <v>-5</v>
      </c>
    </row>
    <row r="51" spans="1:4" x14ac:dyDescent="0.3">
      <c r="A51">
        <v>1402019041</v>
      </c>
      <c r="B51">
        <v>1402018061</v>
      </c>
      <c r="C51" t="e">
        <f t="shared" si="0"/>
        <v>#N/A</v>
      </c>
      <c r="D51">
        <f t="shared" si="1"/>
        <v>-5</v>
      </c>
    </row>
    <row r="52" spans="1:4" x14ac:dyDescent="0.3">
      <c r="A52">
        <v>1402019005</v>
      </c>
      <c r="B52">
        <v>1402018064</v>
      </c>
      <c r="C52">
        <f t="shared" si="0"/>
        <v>41</v>
      </c>
      <c r="D52">
        <f t="shared" si="1"/>
        <v>0</v>
      </c>
    </row>
    <row r="53" spans="1:4" x14ac:dyDescent="0.3">
      <c r="A53">
        <v>1402019024</v>
      </c>
      <c r="B53">
        <v>1402018071</v>
      </c>
      <c r="C53">
        <f t="shared" si="0"/>
        <v>21</v>
      </c>
      <c r="D53">
        <f t="shared" si="1"/>
        <v>0</v>
      </c>
    </row>
    <row r="54" spans="1:4" x14ac:dyDescent="0.3">
      <c r="A54">
        <v>1402019039</v>
      </c>
      <c r="B54">
        <v>1402018075</v>
      </c>
      <c r="C54" t="e">
        <f t="shared" si="0"/>
        <v>#N/A</v>
      </c>
      <c r="D54">
        <f t="shared" si="1"/>
        <v>-5</v>
      </c>
    </row>
    <row r="55" spans="1:4" x14ac:dyDescent="0.3">
      <c r="A55">
        <v>1402019031</v>
      </c>
      <c r="B55">
        <v>1402018080</v>
      </c>
      <c r="C55" t="e">
        <f t="shared" si="0"/>
        <v>#N/A</v>
      </c>
      <c r="D55">
        <f t="shared" si="1"/>
        <v>-5</v>
      </c>
    </row>
    <row r="56" spans="1:4" x14ac:dyDescent="0.3">
      <c r="A56">
        <v>1402019046</v>
      </c>
      <c r="B56">
        <v>1402018095</v>
      </c>
      <c r="C56">
        <f t="shared" si="0"/>
        <v>46</v>
      </c>
      <c r="D56">
        <f t="shared" si="1"/>
        <v>0</v>
      </c>
    </row>
    <row r="57" spans="1:4" x14ac:dyDescent="0.3">
      <c r="A57">
        <v>1402019028</v>
      </c>
      <c r="B57">
        <v>1402018120</v>
      </c>
      <c r="C57" t="e">
        <f t="shared" si="0"/>
        <v>#N/A</v>
      </c>
      <c r="D57">
        <f t="shared" si="1"/>
        <v>-5</v>
      </c>
    </row>
    <row r="58" spans="1:4" x14ac:dyDescent="0.3">
      <c r="A58">
        <v>1402019008</v>
      </c>
      <c r="B58">
        <v>1402018129</v>
      </c>
      <c r="C58" t="e">
        <f t="shared" si="0"/>
        <v>#N/A</v>
      </c>
      <c r="D58">
        <f t="shared" si="1"/>
        <v>-5</v>
      </c>
    </row>
    <row r="59" spans="1:4" x14ac:dyDescent="0.3">
      <c r="A59">
        <v>1402019003</v>
      </c>
      <c r="B59">
        <v>1402018134</v>
      </c>
      <c r="C59" t="e">
        <f t="shared" si="0"/>
        <v>#N/A</v>
      </c>
      <c r="D59">
        <f t="shared" si="1"/>
        <v>-5</v>
      </c>
    </row>
    <row r="60" spans="1:4" x14ac:dyDescent="0.3">
      <c r="A60">
        <v>1402019036</v>
      </c>
      <c r="B60">
        <v>1402018164</v>
      </c>
      <c r="C60" t="e">
        <f t="shared" si="0"/>
        <v>#N/A</v>
      </c>
      <c r="D60">
        <f t="shared" si="1"/>
        <v>-5</v>
      </c>
    </row>
    <row r="61" spans="1:4" x14ac:dyDescent="0.3">
      <c r="A61">
        <v>1402019040</v>
      </c>
      <c r="B61">
        <v>1402018169</v>
      </c>
      <c r="C61">
        <f t="shared" si="0"/>
        <v>2</v>
      </c>
      <c r="D61">
        <f t="shared" si="1"/>
        <v>0</v>
      </c>
    </row>
    <row r="62" spans="1:4" x14ac:dyDescent="0.3">
      <c r="A62">
        <v>1402019026</v>
      </c>
      <c r="B62">
        <v>1402018173</v>
      </c>
      <c r="C62">
        <f t="shared" si="0"/>
        <v>16</v>
      </c>
      <c r="D62">
        <f t="shared" si="1"/>
        <v>0</v>
      </c>
    </row>
    <row r="63" spans="1:4" x14ac:dyDescent="0.3">
      <c r="A63">
        <v>1402019032</v>
      </c>
      <c r="B63">
        <v>1402018185</v>
      </c>
      <c r="C63">
        <f t="shared" si="0"/>
        <v>4</v>
      </c>
      <c r="D63">
        <f t="shared" si="1"/>
        <v>0</v>
      </c>
    </row>
    <row r="64" spans="1:4" x14ac:dyDescent="0.3">
      <c r="A64">
        <v>1402019022</v>
      </c>
      <c r="B64">
        <v>1402018187</v>
      </c>
      <c r="C64">
        <f t="shared" si="0"/>
        <v>3</v>
      </c>
      <c r="D64">
        <f t="shared" si="1"/>
        <v>0</v>
      </c>
    </row>
    <row r="65" spans="1:4" x14ac:dyDescent="0.3">
      <c r="A65">
        <v>1402019033</v>
      </c>
      <c r="B65">
        <v>1402018194</v>
      </c>
      <c r="C65">
        <f t="shared" si="0"/>
        <v>15</v>
      </c>
      <c r="D65">
        <f t="shared" si="1"/>
        <v>0</v>
      </c>
    </row>
    <row r="66" spans="1:4" x14ac:dyDescent="0.3">
      <c r="A66">
        <v>1402019016</v>
      </c>
      <c r="B66">
        <v>1402018198</v>
      </c>
      <c r="C66">
        <f t="shared" si="0"/>
        <v>6</v>
      </c>
      <c r="D66">
        <f t="shared" si="1"/>
        <v>0</v>
      </c>
    </row>
    <row r="67" spans="1:4" x14ac:dyDescent="0.3">
      <c r="A67">
        <v>1402019049</v>
      </c>
      <c r="B67">
        <v>1402018222</v>
      </c>
      <c r="C67">
        <f t="shared" ref="C67:C130" si="2">MATCH(B67,$A$2:$A$300,0)</f>
        <v>14</v>
      </c>
      <c r="D67">
        <f t="shared" ref="D67:D130" si="3">IF(ISNUMBER(C67),0,-5)</f>
        <v>0</v>
      </c>
    </row>
    <row r="68" spans="1:4" x14ac:dyDescent="0.3">
      <c r="A68">
        <v>1402019047</v>
      </c>
      <c r="B68">
        <v>1402019001</v>
      </c>
      <c r="C68">
        <f t="shared" si="2"/>
        <v>74</v>
      </c>
      <c r="D68">
        <f t="shared" si="3"/>
        <v>0</v>
      </c>
    </row>
    <row r="69" spans="1:4" x14ac:dyDescent="0.3">
      <c r="A69">
        <v>1402019012</v>
      </c>
      <c r="B69">
        <v>1402019002</v>
      </c>
      <c r="C69" t="e">
        <f t="shared" si="2"/>
        <v>#N/A</v>
      </c>
      <c r="D69">
        <f t="shared" si="3"/>
        <v>-5</v>
      </c>
    </row>
    <row r="70" spans="1:4" x14ac:dyDescent="0.3">
      <c r="A70">
        <v>1402019043</v>
      </c>
      <c r="B70">
        <v>1402019003</v>
      </c>
      <c r="C70">
        <f t="shared" si="2"/>
        <v>58</v>
      </c>
      <c r="D70">
        <f t="shared" si="3"/>
        <v>0</v>
      </c>
    </row>
    <row r="71" spans="1:4" x14ac:dyDescent="0.3">
      <c r="A71">
        <v>1402019019</v>
      </c>
      <c r="B71">
        <v>1402019004</v>
      </c>
      <c r="C71" t="e">
        <f t="shared" si="2"/>
        <v>#N/A</v>
      </c>
      <c r="D71">
        <f t="shared" si="3"/>
        <v>-5</v>
      </c>
    </row>
    <row r="72" spans="1:4" x14ac:dyDescent="0.3">
      <c r="A72">
        <v>1402019018</v>
      </c>
      <c r="B72">
        <v>1402019005</v>
      </c>
      <c r="C72">
        <f t="shared" si="2"/>
        <v>51</v>
      </c>
      <c r="D72">
        <f t="shared" si="3"/>
        <v>0</v>
      </c>
    </row>
    <row r="73" spans="1:4" x14ac:dyDescent="0.3">
      <c r="A73">
        <v>1402019050</v>
      </c>
      <c r="B73">
        <v>1402019006</v>
      </c>
      <c r="C73">
        <f t="shared" si="2"/>
        <v>49</v>
      </c>
      <c r="D73">
        <f t="shared" si="3"/>
        <v>0</v>
      </c>
    </row>
    <row r="74" spans="1:4" x14ac:dyDescent="0.3">
      <c r="A74">
        <v>1402019045</v>
      </c>
      <c r="B74">
        <v>1402019007</v>
      </c>
      <c r="C74" t="e">
        <f t="shared" si="2"/>
        <v>#N/A</v>
      </c>
      <c r="D74">
        <f t="shared" si="3"/>
        <v>-5</v>
      </c>
    </row>
    <row r="75" spans="1:4" x14ac:dyDescent="0.3">
      <c r="A75">
        <v>1402019001</v>
      </c>
      <c r="B75">
        <v>1402019008</v>
      </c>
      <c r="C75">
        <f t="shared" si="2"/>
        <v>57</v>
      </c>
      <c r="D75">
        <f t="shared" si="3"/>
        <v>0</v>
      </c>
    </row>
    <row r="76" spans="1:4" x14ac:dyDescent="0.3">
      <c r="A76">
        <v>1402019131</v>
      </c>
      <c r="B76">
        <v>1402019009</v>
      </c>
      <c r="C76">
        <f t="shared" si="2"/>
        <v>48</v>
      </c>
      <c r="D76">
        <f t="shared" si="3"/>
        <v>0</v>
      </c>
    </row>
    <row r="77" spans="1:4" x14ac:dyDescent="0.3">
      <c r="A77">
        <v>1402019125</v>
      </c>
      <c r="B77">
        <v>1402019010</v>
      </c>
      <c r="C77" t="e">
        <f t="shared" si="2"/>
        <v>#N/A</v>
      </c>
      <c r="D77">
        <f t="shared" si="3"/>
        <v>-5</v>
      </c>
    </row>
    <row r="78" spans="1:4" x14ac:dyDescent="0.3">
      <c r="A78">
        <v>1402019132</v>
      </c>
      <c r="B78">
        <v>1402019011</v>
      </c>
      <c r="C78">
        <f t="shared" si="2"/>
        <v>20</v>
      </c>
      <c r="D78">
        <f t="shared" si="3"/>
        <v>0</v>
      </c>
    </row>
    <row r="79" spans="1:4" x14ac:dyDescent="0.3">
      <c r="A79">
        <v>1402019116</v>
      </c>
      <c r="B79">
        <v>1402019012</v>
      </c>
      <c r="C79">
        <f t="shared" si="2"/>
        <v>68</v>
      </c>
      <c r="D79">
        <f t="shared" si="3"/>
        <v>0</v>
      </c>
    </row>
    <row r="80" spans="1:4" x14ac:dyDescent="0.3">
      <c r="A80">
        <v>1402019106</v>
      </c>
      <c r="B80">
        <v>1402019013</v>
      </c>
      <c r="C80" t="e">
        <f t="shared" si="2"/>
        <v>#N/A</v>
      </c>
      <c r="D80">
        <f t="shared" si="3"/>
        <v>-5</v>
      </c>
    </row>
    <row r="81" spans="1:4" x14ac:dyDescent="0.3">
      <c r="A81">
        <v>1402019130</v>
      </c>
      <c r="B81">
        <v>1402019014</v>
      </c>
      <c r="C81" t="e">
        <f t="shared" si="2"/>
        <v>#N/A</v>
      </c>
      <c r="D81">
        <f t="shared" si="3"/>
        <v>-5</v>
      </c>
    </row>
    <row r="82" spans="1:4" x14ac:dyDescent="0.3">
      <c r="A82">
        <v>1402019117</v>
      </c>
      <c r="B82">
        <v>1402019015</v>
      </c>
      <c r="C82" t="e">
        <f t="shared" si="2"/>
        <v>#N/A</v>
      </c>
      <c r="D82">
        <f t="shared" si="3"/>
        <v>-5</v>
      </c>
    </row>
    <row r="83" spans="1:4" x14ac:dyDescent="0.3">
      <c r="A83">
        <v>1402019111</v>
      </c>
      <c r="B83">
        <v>1402019016</v>
      </c>
      <c r="C83">
        <f t="shared" si="2"/>
        <v>65</v>
      </c>
      <c r="D83">
        <f t="shared" si="3"/>
        <v>0</v>
      </c>
    </row>
    <row r="84" spans="1:4" x14ac:dyDescent="0.3">
      <c r="A84">
        <v>1402019123</v>
      </c>
      <c r="B84">
        <v>1402019017</v>
      </c>
      <c r="C84" t="e">
        <f t="shared" si="2"/>
        <v>#N/A</v>
      </c>
      <c r="D84">
        <f t="shared" si="3"/>
        <v>-5</v>
      </c>
    </row>
    <row r="85" spans="1:4" x14ac:dyDescent="0.3">
      <c r="A85">
        <v>1402019109</v>
      </c>
      <c r="B85">
        <v>1402019018</v>
      </c>
      <c r="C85">
        <f t="shared" si="2"/>
        <v>71</v>
      </c>
      <c r="D85">
        <f t="shared" si="3"/>
        <v>0</v>
      </c>
    </row>
    <row r="86" spans="1:4" x14ac:dyDescent="0.3">
      <c r="A86">
        <v>1402019110</v>
      </c>
      <c r="B86">
        <v>1402019019</v>
      </c>
      <c r="C86">
        <f t="shared" si="2"/>
        <v>70</v>
      </c>
      <c r="D86">
        <f t="shared" si="3"/>
        <v>0</v>
      </c>
    </row>
    <row r="87" spans="1:4" x14ac:dyDescent="0.3">
      <c r="A87">
        <v>1402019137</v>
      </c>
      <c r="B87">
        <v>1402019021</v>
      </c>
      <c r="C87">
        <f t="shared" si="2"/>
        <v>37</v>
      </c>
      <c r="D87">
        <f t="shared" si="3"/>
        <v>0</v>
      </c>
    </row>
    <row r="88" spans="1:4" x14ac:dyDescent="0.3">
      <c r="A88">
        <v>1402019076</v>
      </c>
      <c r="B88">
        <v>1402019022</v>
      </c>
      <c r="C88">
        <f t="shared" si="2"/>
        <v>63</v>
      </c>
      <c r="D88">
        <f t="shared" si="3"/>
        <v>0</v>
      </c>
    </row>
    <row r="89" spans="1:4" x14ac:dyDescent="0.3">
      <c r="A89">
        <v>1402019059</v>
      </c>
      <c r="B89">
        <v>1402019023</v>
      </c>
      <c r="C89" t="e">
        <f t="shared" si="2"/>
        <v>#N/A</v>
      </c>
      <c r="D89">
        <f t="shared" si="3"/>
        <v>-5</v>
      </c>
    </row>
    <row r="90" spans="1:4" x14ac:dyDescent="0.3">
      <c r="A90">
        <v>1402019065</v>
      </c>
      <c r="B90">
        <v>1402019024</v>
      </c>
      <c r="C90">
        <f t="shared" si="2"/>
        <v>52</v>
      </c>
      <c r="D90">
        <f t="shared" si="3"/>
        <v>0</v>
      </c>
    </row>
    <row r="91" spans="1:4" x14ac:dyDescent="0.3">
      <c r="A91">
        <v>1402019055</v>
      </c>
      <c r="B91">
        <v>1402019025</v>
      </c>
      <c r="C91" t="e">
        <f t="shared" si="2"/>
        <v>#N/A</v>
      </c>
      <c r="D91">
        <f t="shared" si="3"/>
        <v>-5</v>
      </c>
    </row>
    <row r="92" spans="1:4" x14ac:dyDescent="0.3">
      <c r="A92">
        <v>1402019075</v>
      </c>
      <c r="B92">
        <v>1402019026</v>
      </c>
      <c r="C92">
        <f t="shared" si="2"/>
        <v>61</v>
      </c>
      <c r="D92">
        <f t="shared" si="3"/>
        <v>0</v>
      </c>
    </row>
    <row r="93" spans="1:4" x14ac:dyDescent="0.3">
      <c r="A93">
        <v>1402019088</v>
      </c>
      <c r="B93">
        <v>1402019027</v>
      </c>
      <c r="C93" t="e">
        <f t="shared" si="2"/>
        <v>#N/A</v>
      </c>
      <c r="D93">
        <f t="shared" si="3"/>
        <v>-5</v>
      </c>
    </row>
    <row r="94" spans="1:4" x14ac:dyDescent="0.3">
      <c r="A94">
        <v>1402019090</v>
      </c>
      <c r="B94">
        <v>1402019028</v>
      </c>
      <c r="C94">
        <f t="shared" si="2"/>
        <v>56</v>
      </c>
      <c r="D94">
        <f t="shared" si="3"/>
        <v>0</v>
      </c>
    </row>
    <row r="95" spans="1:4" x14ac:dyDescent="0.3">
      <c r="A95">
        <v>1402019058</v>
      </c>
      <c r="B95">
        <v>1402019030</v>
      </c>
      <c r="C95" t="e">
        <f t="shared" si="2"/>
        <v>#N/A</v>
      </c>
      <c r="D95">
        <f t="shared" si="3"/>
        <v>-5</v>
      </c>
    </row>
    <row r="96" spans="1:4" x14ac:dyDescent="0.3">
      <c r="A96">
        <v>1402019089</v>
      </c>
      <c r="B96">
        <v>1402019031</v>
      </c>
      <c r="C96">
        <f t="shared" si="2"/>
        <v>54</v>
      </c>
      <c r="D96">
        <f t="shared" si="3"/>
        <v>0</v>
      </c>
    </row>
    <row r="97" spans="1:4" x14ac:dyDescent="0.3">
      <c r="A97">
        <v>1402019099</v>
      </c>
      <c r="B97">
        <v>1402019032</v>
      </c>
      <c r="C97">
        <f t="shared" si="2"/>
        <v>62</v>
      </c>
      <c r="D97">
        <f t="shared" si="3"/>
        <v>0</v>
      </c>
    </row>
    <row r="98" spans="1:4" x14ac:dyDescent="0.3">
      <c r="A98">
        <v>1402019064</v>
      </c>
      <c r="B98">
        <v>1402019033</v>
      </c>
      <c r="C98">
        <f t="shared" si="2"/>
        <v>64</v>
      </c>
      <c r="D98">
        <f t="shared" si="3"/>
        <v>0</v>
      </c>
    </row>
    <row r="99" spans="1:4" x14ac:dyDescent="0.3">
      <c r="A99">
        <v>1402019084</v>
      </c>
      <c r="B99">
        <v>1402019034</v>
      </c>
      <c r="C99" t="e">
        <f t="shared" si="2"/>
        <v>#N/A</v>
      </c>
      <c r="D99">
        <f t="shared" si="3"/>
        <v>-5</v>
      </c>
    </row>
    <row r="100" spans="1:4" x14ac:dyDescent="0.3">
      <c r="A100">
        <v>1402019077</v>
      </c>
      <c r="B100">
        <v>1402019035</v>
      </c>
      <c r="C100" t="e">
        <f t="shared" si="2"/>
        <v>#N/A</v>
      </c>
      <c r="D100">
        <f t="shared" si="3"/>
        <v>-5</v>
      </c>
    </row>
    <row r="101" spans="1:4" x14ac:dyDescent="0.3">
      <c r="A101">
        <v>1402019080</v>
      </c>
      <c r="B101">
        <v>1402019036</v>
      </c>
      <c r="C101">
        <f t="shared" si="2"/>
        <v>59</v>
      </c>
      <c r="D101">
        <f t="shared" si="3"/>
        <v>0</v>
      </c>
    </row>
    <row r="102" spans="1:4" x14ac:dyDescent="0.3">
      <c r="A102">
        <v>1402019097</v>
      </c>
      <c r="B102">
        <v>1402019038</v>
      </c>
      <c r="C102" t="e">
        <f t="shared" si="2"/>
        <v>#N/A</v>
      </c>
      <c r="D102">
        <f t="shared" si="3"/>
        <v>-5</v>
      </c>
    </row>
    <row r="103" spans="1:4" x14ac:dyDescent="0.3">
      <c r="A103">
        <v>1402019079</v>
      </c>
      <c r="B103">
        <v>1402019039</v>
      </c>
      <c r="C103">
        <f t="shared" si="2"/>
        <v>53</v>
      </c>
      <c r="D103">
        <f t="shared" si="3"/>
        <v>0</v>
      </c>
    </row>
    <row r="104" spans="1:4" x14ac:dyDescent="0.3">
      <c r="A104">
        <v>1402019096</v>
      </c>
      <c r="B104">
        <v>1402019040</v>
      </c>
      <c r="C104">
        <f t="shared" si="2"/>
        <v>60</v>
      </c>
      <c r="D104">
        <f t="shared" si="3"/>
        <v>0</v>
      </c>
    </row>
    <row r="105" spans="1:4" x14ac:dyDescent="0.3">
      <c r="A105">
        <v>1402019066</v>
      </c>
      <c r="B105">
        <v>1402019041</v>
      </c>
      <c r="C105">
        <f t="shared" si="2"/>
        <v>50</v>
      </c>
      <c r="D105">
        <f t="shared" si="3"/>
        <v>0</v>
      </c>
    </row>
    <row r="106" spans="1:4" x14ac:dyDescent="0.3">
      <c r="A106">
        <v>1402019074</v>
      </c>
      <c r="B106">
        <v>1402019042</v>
      </c>
      <c r="C106" t="e">
        <f t="shared" si="2"/>
        <v>#N/A</v>
      </c>
      <c r="D106">
        <f t="shared" si="3"/>
        <v>-5</v>
      </c>
    </row>
    <row r="107" spans="1:4" x14ac:dyDescent="0.3">
      <c r="A107">
        <v>1402019100</v>
      </c>
      <c r="B107">
        <v>1402019043</v>
      </c>
      <c r="C107">
        <f t="shared" si="2"/>
        <v>69</v>
      </c>
      <c r="D107">
        <f t="shared" si="3"/>
        <v>0</v>
      </c>
    </row>
    <row r="108" spans="1:4" x14ac:dyDescent="0.3">
      <c r="A108">
        <v>1402019071</v>
      </c>
      <c r="B108">
        <v>1402019044</v>
      </c>
      <c r="C108" t="e">
        <f t="shared" si="2"/>
        <v>#N/A</v>
      </c>
      <c r="D108">
        <f t="shared" si="3"/>
        <v>-5</v>
      </c>
    </row>
    <row r="109" spans="1:4" x14ac:dyDescent="0.3">
      <c r="A109">
        <v>1402019061</v>
      </c>
      <c r="B109">
        <v>1402019045</v>
      </c>
      <c r="C109">
        <f t="shared" si="2"/>
        <v>73</v>
      </c>
      <c r="D109">
        <f t="shared" si="3"/>
        <v>0</v>
      </c>
    </row>
    <row r="110" spans="1:4" x14ac:dyDescent="0.3">
      <c r="A110">
        <v>1402019067</v>
      </c>
      <c r="B110">
        <v>1402019046</v>
      </c>
      <c r="C110">
        <f t="shared" si="2"/>
        <v>55</v>
      </c>
      <c r="D110">
        <f t="shared" si="3"/>
        <v>0</v>
      </c>
    </row>
    <row r="111" spans="1:4" x14ac:dyDescent="0.3">
      <c r="A111">
        <v>1402019070</v>
      </c>
      <c r="B111">
        <v>1402019047</v>
      </c>
      <c r="C111">
        <f t="shared" si="2"/>
        <v>67</v>
      </c>
      <c r="D111">
        <f t="shared" si="3"/>
        <v>0</v>
      </c>
    </row>
    <row r="112" spans="1:4" x14ac:dyDescent="0.3">
      <c r="A112">
        <v>1402019095</v>
      </c>
      <c r="B112">
        <v>1402019048</v>
      </c>
      <c r="C112" t="e">
        <f t="shared" si="2"/>
        <v>#N/A</v>
      </c>
      <c r="D112">
        <f t="shared" si="3"/>
        <v>-5</v>
      </c>
    </row>
    <row r="113" spans="1:4" x14ac:dyDescent="0.3">
      <c r="A113">
        <v>1402019085</v>
      </c>
      <c r="B113">
        <v>1402019049</v>
      </c>
      <c r="C113">
        <f t="shared" si="2"/>
        <v>66</v>
      </c>
      <c r="D113">
        <f t="shared" si="3"/>
        <v>0</v>
      </c>
    </row>
    <row r="114" spans="1:4" x14ac:dyDescent="0.3">
      <c r="A114">
        <v>1402019068</v>
      </c>
      <c r="B114">
        <v>1402019050</v>
      </c>
      <c r="C114">
        <f t="shared" si="2"/>
        <v>72</v>
      </c>
      <c r="D114">
        <f t="shared" si="3"/>
        <v>0</v>
      </c>
    </row>
    <row r="115" spans="1:4" x14ac:dyDescent="0.3">
      <c r="A115">
        <v>1402019060</v>
      </c>
      <c r="B115">
        <v>1402019051</v>
      </c>
      <c r="C115" t="e">
        <f t="shared" si="2"/>
        <v>#N/A</v>
      </c>
      <c r="D115">
        <f t="shared" si="3"/>
        <v>-5</v>
      </c>
    </row>
    <row r="116" spans="1:4" x14ac:dyDescent="0.3">
      <c r="A116">
        <v>1402019091</v>
      </c>
      <c r="B116">
        <v>1402019052</v>
      </c>
      <c r="C116">
        <f t="shared" si="2"/>
        <v>116</v>
      </c>
      <c r="D116">
        <f t="shared" si="3"/>
        <v>0</v>
      </c>
    </row>
    <row r="117" spans="1:4" x14ac:dyDescent="0.3">
      <c r="A117">
        <v>1402019052</v>
      </c>
      <c r="B117">
        <v>1402019055</v>
      </c>
      <c r="C117">
        <f t="shared" si="2"/>
        <v>90</v>
      </c>
      <c r="D117">
        <f t="shared" si="3"/>
        <v>0</v>
      </c>
    </row>
    <row r="118" spans="1:4" x14ac:dyDescent="0.3">
      <c r="A118">
        <v>1402019072</v>
      </c>
      <c r="B118">
        <v>1402019057</v>
      </c>
      <c r="C118">
        <f t="shared" si="2"/>
        <v>120</v>
      </c>
      <c r="D118">
        <f t="shared" si="3"/>
        <v>0</v>
      </c>
    </row>
    <row r="119" spans="1:4" x14ac:dyDescent="0.3">
      <c r="A119">
        <v>1402019062</v>
      </c>
      <c r="B119">
        <v>1402019058</v>
      </c>
      <c r="C119">
        <f t="shared" si="2"/>
        <v>94</v>
      </c>
      <c r="D119">
        <f t="shared" si="3"/>
        <v>0</v>
      </c>
    </row>
    <row r="120" spans="1:4" x14ac:dyDescent="0.3">
      <c r="A120">
        <v>1402019073</v>
      </c>
      <c r="B120">
        <v>1402019059</v>
      </c>
      <c r="C120">
        <f t="shared" si="2"/>
        <v>88</v>
      </c>
      <c r="D120">
        <f t="shared" si="3"/>
        <v>0</v>
      </c>
    </row>
    <row r="121" spans="1:4" x14ac:dyDescent="0.3">
      <c r="A121">
        <v>1402019057</v>
      </c>
      <c r="B121">
        <v>1402019060</v>
      </c>
      <c r="C121">
        <f t="shared" si="2"/>
        <v>114</v>
      </c>
      <c r="D121">
        <f t="shared" si="3"/>
        <v>0</v>
      </c>
    </row>
    <row r="122" spans="1:4" x14ac:dyDescent="0.3">
      <c r="A122">
        <v>1402019069</v>
      </c>
      <c r="B122">
        <v>1402019061</v>
      </c>
      <c r="C122">
        <f t="shared" si="2"/>
        <v>108</v>
      </c>
      <c r="D122">
        <f t="shared" si="3"/>
        <v>0</v>
      </c>
    </row>
    <row r="123" spans="1:4" x14ac:dyDescent="0.3">
      <c r="A123">
        <v>1402019078</v>
      </c>
      <c r="B123">
        <v>1402019062</v>
      </c>
      <c r="C123">
        <f t="shared" si="2"/>
        <v>118</v>
      </c>
      <c r="D123">
        <f t="shared" si="3"/>
        <v>0</v>
      </c>
    </row>
    <row r="124" spans="1:4" x14ac:dyDescent="0.3">
      <c r="A124">
        <v>1402019081</v>
      </c>
      <c r="B124">
        <v>1402019063</v>
      </c>
      <c r="C124" t="e">
        <f t="shared" si="2"/>
        <v>#N/A</v>
      </c>
      <c r="D124">
        <f t="shared" si="3"/>
        <v>-5</v>
      </c>
    </row>
    <row r="125" spans="1:4" x14ac:dyDescent="0.3">
      <c r="A125">
        <v>1402019093</v>
      </c>
      <c r="B125">
        <v>1402019064</v>
      </c>
      <c r="C125">
        <f t="shared" si="2"/>
        <v>97</v>
      </c>
      <c r="D125">
        <f t="shared" si="3"/>
        <v>0</v>
      </c>
    </row>
    <row r="126" spans="1:4" x14ac:dyDescent="0.3">
      <c r="B126">
        <v>1402019065</v>
      </c>
      <c r="C126">
        <f t="shared" si="2"/>
        <v>89</v>
      </c>
      <c r="D126">
        <f t="shared" si="3"/>
        <v>0</v>
      </c>
    </row>
    <row r="127" spans="1:4" x14ac:dyDescent="0.3">
      <c r="B127">
        <v>1402019066</v>
      </c>
      <c r="C127">
        <f t="shared" si="2"/>
        <v>104</v>
      </c>
      <c r="D127">
        <f t="shared" si="3"/>
        <v>0</v>
      </c>
    </row>
    <row r="128" spans="1:4" x14ac:dyDescent="0.3">
      <c r="B128">
        <v>1402019067</v>
      </c>
      <c r="C128">
        <f t="shared" si="2"/>
        <v>109</v>
      </c>
      <c r="D128">
        <f t="shared" si="3"/>
        <v>0</v>
      </c>
    </row>
    <row r="129" spans="2:4" x14ac:dyDescent="0.3">
      <c r="B129">
        <v>1402019068</v>
      </c>
      <c r="C129">
        <f t="shared" si="2"/>
        <v>113</v>
      </c>
      <c r="D129">
        <f t="shared" si="3"/>
        <v>0</v>
      </c>
    </row>
    <row r="130" spans="2:4" x14ac:dyDescent="0.3">
      <c r="B130">
        <v>1402019069</v>
      </c>
      <c r="C130">
        <f t="shared" si="2"/>
        <v>121</v>
      </c>
      <c r="D130">
        <f t="shared" si="3"/>
        <v>0</v>
      </c>
    </row>
    <row r="131" spans="2:4" x14ac:dyDescent="0.3">
      <c r="B131">
        <v>1402019070</v>
      </c>
      <c r="C131">
        <f t="shared" ref="C131:C194" si="4">MATCH(B131,$A$2:$A$300,0)</f>
        <v>110</v>
      </c>
      <c r="D131">
        <f t="shared" ref="D131:D194" si="5">IF(ISNUMBER(C131),0,-5)</f>
        <v>0</v>
      </c>
    </row>
    <row r="132" spans="2:4" x14ac:dyDescent="0.3">
      <c r="B132">
        <v>1402019071</v>
      </c>
      <c r="C132">
        <f t="shared" si="4"/>
        <v>107</v>
      </c>
      <c r="D132">
        <f t="shared" si="5"/>
        <v>0</v>
      </c>
    </row>
    <row r="133" spans="2:4" x14ac:dyDescent="0.3">
      <c r="B133">
        <v>1402019072</v>
      </c>
      <c r="C133">
        <f t="shared" si="4"/>
        <v>117</v>
      </c>
      <c r="D133">
        <f t="shared" si="5"/>
        <v>0</v>
      </c>
    </row>
    <row r="134" spans="2:4" x14ac:dyDescent="0.3">
      <c r="B134">
        <v>1402019073</v>
      </c>
      <c r="C134">
        <f t="shared" si="4"/>
        <v>119</v>
      </c>
      <c r="D134">
        <f t="shared" si="5"/>
        <v>0</v>
      </c>
    </row>
    <row r="135" spans="2:4" x14ac:dyDescent="0.3">
      <c r="B135">
        <v>1402019074</v>
      </c>
      <c r="C135">
        <f t="shared" si="4"/>
        <v>105</v>
      </c>
      <c r="D135">
        <f t="shared" si="5"/>
        <v>0</v>
      </c>
    </row>
    <row r="136" spans="2:4" x14ac:dyDescent="0.3">
      <c r="B136">
        <v>1402019075</v>
      </c>
      <c r="C136">
        <f t="shared" si="4"/>
        <v>91</v>
      </c>
      <c r="D136">
        <f t="shared" si="5"/>
        <v>0</v>
      </c>
    </row>
    <row r="137" spans="2:4" x14ac:dyDescent="0.3">
      <c r="B137">
        <v>1402019076</v>
      </c>
      <c r="C137">
        <f t="shared" si="4"/>
        <v>87</v>
      </c>
      <c r="D137">
        <f t="shared" si="5"/>
        <v>0</v>
      </c>
    </row>
    <row r="138" spans="2:4" x14ac:dyDescent="0.3">
      <c r="B138">
        <v>1402019077</v>
      </c>
      <c r="C138">
        <f t="shared" si="4"/>
        <v>99</v>
      </c>
      <c r="D138">
        <f t="shared" si="5"/>
        <v>0</v>
      </c>
    </row>
    <row r="139" spans="2:4" x14ac:dyDescent="0.3">
      <c r="B139">
        <v>1402019078</v>
      </c>
      <c r="C139">
        <f t="shared" si="4"/>
        <v>122</v>
      </c>
      <c r="D139">
        <f t="shared" si="5"/>
        <v>0</v>
      </c>
    </row>
    <row r="140" spans="2:4" x14ac:dyDescent="0.3">
      <c r="B140">
        <v>1402019079</v>
      </c>
      <c r="C140">
        <f t="shared" si="4"/>
        <v>102</v>
      </c>
      <c r="D140">
        <f t="shared" si="5"/>
        <v>0</v>
      </c>
    </row>
    <row r="141" spans="2:4" x14ac:dyDescent="0.3">
      <c r="B141">
        <v>1402019080</v>
      </c>
      <c r="C141">
        <f t="shared" si="4"/>
        <v>100</v>
      </c>
      <c r="D141">
        <f t="shared" si="5"/>
        <v>0</v>
      </c>
    </row>
    <row r="142" spans="2:4" x14ac:dyDescent="0.3">
      <c r="B142">
        <v>1402019081</v>
      </c>
      <c r="C142">
        <f t="shared" si="4"/>
        <v>123</v>
      </c>
      <c r="D142">
        <f t="shared" si="5"/>
        <v>0</v>
      </c>
    </row>
    <row r="143" spans="2:4" x14ac:dyDescent="0.3">
      <c r="B143">
        <v>1402019082</v>
      </c>
      <c r="C143" t="e">
        <f t="shared" si="4"/>
        <v>#N/A</v>
      </c>
      <c r="D143">
        <f t="shared" si="5"/>
        <v>-5</v>
      </c>
    </row>
    <row r="144" spans="2:4" x14ac:dyDescent="0.3">
      <c r="B144">
        <v>1402019083</v>
      </c>
      <c r="C144" t="e">
        <f t="shared" si="4"/>
        <v>#N/A</v>
      </c>
      <c r="D144">
        <f t="shared" si="5"/>
        <v>-5</v>
      </c>
    </row>
    <row r="145" spans="2:4" x14ac:dyDescent="0.3">
      <c r="B145">
        <v>1402019084</v>
      </c>
      <c r="C145">
        <f t="shared" si="4"/>
        <v>98</v>
      </c>
      <c r="D145">
        <f t="shared" si="5"/>
        <v>0</v>
      </c>
    </row>
    <row r="146" spans="2:4" x14ac:dyDescent="0.3">
      <c r="B146">
        <v>1402019085</v>
      </c>
      <c r="C146">
        <f t="shared" si="4"/>
        <v>112</v>
      </c>
      <c r="D146">
        <f t="shared" si="5"/>
        <v>0</v>
      </c>
    </row>
    <row r="147" spans="2:4" x14ac:dyDescent="0.3">
      <c r="B147">
        <v>1402019086</v>
      </c>
      <c r="C147" t="e">
        <f t="shared" si="4"/>
        <v>#N/A</v>
      </c>
      <c r="D147">
        <f t="shared" si="5"/>
        <v>-5</v>
      </c>
    </row>
    <row r="148" spans="2:4" x14ac:dyDescent="0.3">
      <c r="B148">
        <v>1402019087</v>
      </c>
      <c r="C148" t="e">
        <f t="shared" si="4"/>
        <v>#N/A</v>
      </c>
      <c r="D148">
        <f t="shared" si="5"/>
        <v>-5</v>
      </c>
    </row>
    <row r="149" spans="2:4" x14ac:dyDescent="0.3">
      <c r="B149">
        <v>1402019088</v>
      </c>
      <c r="C149">
        <f t="shared" si="4"/>
        <v>92</v>
      </c>
      <c r="D149">
        <f t="shared" si="5"/>
        <v>0</v>
      </c>
    </row>
    <row r="150" spans="2:4" x14ac:dyDescent="0.3">
      <c r="B150">
        <v>1402019089</v>
      </c>
      <c r="C150">
        <f t="shared" si="4"/>
        <v>95</v>
      </c>
      <c r="D150">
        <f t="shared" si="5"/>
        <v>0</v>
      </c>
    </row>
    <row r="151" spans="2:4" x14ac:dyDescent="0.3">
      <c r="B151">
        <v>1402019090</v>
      </c>
      <c r="C151">
        <f t="shared" si="4"/>
        <v>93</v>
      </c>
      <c r="D151">
        <f t="shared" si="5"/>
        <v>0</v>
      </c>
    </row>
    <row r="152" spans="2:4" x14ac:dyDescent="0.3">
      <c r="B152">
        <v>1402019091</v>
      </c>
      <c r="C152">
        <f t="shared" si="4"/>
        <v>115</v>
      </c>
      <c r="D152">
        <f t="shared" si="5"/>
        <v>0</v>
      </c>
    </row>
    <row r="153" spans="2:4" x14ac:dyDescent="0.3">
      <c r="B153">
        <v>1402019092</v>
      </c>
      <c r="C153" t="e">
        <f t="shared" si="4"/>
        <v>#N/A</v>
      </c>
      <c r="D153">
        <f t="shared" si="5"/>
        <v>-5</v>
      </c>
    </row>
    <row r="154" spans="2:4" x14ac:dyDescent="0.3">
      <c r="B154">
        <v>1402019093</v>
      </c>
      <c r="C154">
        <f t="shared" si="4"/>
        <v>124</v>
      </c>
      <c r="D154">
        <f t="shared" si="5"/>
        <v>0</v>
      </c>
    </row>
    <row r="155" spans="2:4" x14ac:dyDescent="0.3">
      <c r="B155">
        <v>1402019094</v>
      </c>
      <c r="C155" t="e">
        <f t="shared" si="4"/>
        <v>#N/A</v>
      </c>
      <c r="D155">
        <f t="shared" si="5"/>
        <v>-5</v>
      </c>
    </row>
    <row r="156" spans="2:4" x14ac:dyDescent="0.3">
      <c r="B156">
        <v>1402019095</v>
      </c>
      <c r="C156">
        <f t="shared" si="4"/>
        <v>111</v>
      </c>
      <c r="D156">
        <f t="shared" si="5"/>
        <v>0</v>
      </c>
    </row>
    <row r="157" spans="2:4" x14ac:dyDescent="0.3">
      <c r="B157">
        <v>1402019096</v>
      </c>
      <c r="C157">
        <f t="shared" si="4"/>
        <v>103</v>
      </c>
      <c r="D157">
        <f t="shared" si="5"/>
        <v>0</v>
      </c>
    </row>
    <row r="158" spans="2:4" x14ac:dyDescent="0.3">
      <c r="B158">
        <v>1402019097</v>
      </c>
      <c r="C158">
        <f t="shared" si="4"/>
        <v>101</v>
      </c>
      <c r="D158">
        <f t="shared" si="5"/>
        <v>0</v>
      </c>
    </row>
    <row r="159" spans="2:4" x14ac:dyDescent="0.3">
      <c r="B159">
        <v>1402019098</v>
      </c>
      <c r="C159" t="e">
        <f t="shared" si="4"/>
        <v>#N/A</v>
      </c>
      <c r="D159">
        <f t="shared" si="5"/>
        <v>-5</v>
      </c>
    </row>
    <row r="160" spans="2:4" x14ac:dyDescent="0.3">
      <c r="B160">
        <v>1402019099</v>
      </c>
      <c r="C160">
        <f t="shared" si="4"/>
        <v>96</v>
      </c>
      <c r="D160">
        <f t="shared" si="5"/>
        <v>0</v>
      </c>
    </row>
    <row r="161" spans="2:4" x14ac:dyDescent="0.3">
      <c r="B161">
        <v>1402019100</v>
      </c>
      <c r="C161">
        <f t="shared" si="4"/>
        <v>106</v>
      </c>
      <c r="D161">
        <f t="shared" si="5"/>
        <v>0</v>
      </c>
    </row>
    <row r="162" spans="2:4" x14ac:dyDescent="0.3">
      <c r="B162">
        <v>1402019102</v>
      </c>
      <c r="C162" t="e">
        <f t="shared" si="4"/>
        <v>#N/A</v>
      </c>
      <c r="D162">
        <f t="shared" si="5"/>
        <v>-5</v>
      </c>
    </row>
    <row r="163" spans="2:4" x14ac:dyDescent="0.3">
      <c r="B163">
        <v>1402019103</v>
      </c>
      <c r="C163" t="e">
        <f t="shared" si="4"/>
        <v>#N/A</v>
      </c>
      <c r="D163">
        <f t="shared" si="5"/>
        <v>-5</v>
      </c>
    </row>
    <row r="164" spans="2:4" x14ac:dyDescent="0.3">
      <c r="B164">
        <v>1402019104</v>
      </c>
      <c r="C164" t="e">
        <f t="shared" si="4"/>
        <v>#N/A</v>
      </c>
      <c r="D164">
        <f t="shared" si="5"/>
        <v>-5</v>
      </c>
    </row>
    <row r="165" spans="2:4" x14ac:dyDescent="0.3">
      <c r="B165">
        <v>1402019105</v>
      </c>
      <c r="C165" t="e">
        <f t="shared" si="4"/>
        <v>#N/A</v>
      </c>
      <c r="D165">
        <f t="shared" si="5"/>
        <v>-5</v>
      </c>
    </row>
    <row r="166" spans="2:4" x14ac:dyDescent="0.3">
      <c r="B166">
        <v>1402019106</v>
      </c>
      <c r="C166">
        <f t="shared" si="4"/>
        <v>79</v>
      </c>
      <c r="D166">
        <f t="shared" si="5"/>
        <v>0</v>
      </c>
    </row>
    <row r="167" spans="2:4" x14ac:dyDescent="0.3">
      <c r="B167">
        <v>1402019107</v>
      </c>
      <c r="C167" t="e">
        <f t="shared" si="4"/>
        <v>#N/A</v>
      </c>
      <c r="D167">
        <f t="shared" si="5"/>
        <v>-5</v>
      </c>
    </row>
    <row r="168" spans="2:4" x14ac:dyDescent="0.3">
      <c r="B168">
        <v>1402019109</v>
      </c>
      <c r="C168">
        <f t="shared" si="4"/>
        <v>84</v>
      </c>
      <c r="D168">
        <f t="shared" si="5"/>
        <v>0</v>
      </c>
    </row>
    <row r="169" spans="2:4" x14ac:dyDescent="0.3">
      <c r="B169">
        <v>1402019110</v>
      </c>
      <c r="C169">
        <f t="shared" si="4"/>
        <v>85</v>
      </c>
      <c r="D169">
        <f t="shared" si="5"/>
        <v>0</v>
      </c>
    </row>
    <row r="170" spans="2:4" x14ac:dyDescent="0.3">
      <c r="B170">
        <v>1402019111</v>
      </c>
      <c r="C170">
        <f t="shared" si="4"/>
        <v>82</v>
      </c>
      <c r="D170">
        <f t="shared" si="5"/>
        <v>0</v>
      </c>
    </row>
    <row r="171" spans="2:4" x14ac:dyDescent="0.3">
      <c r="B171">
        <v>1402019112</v>
      </c>
      <c r="C171" t="e">
        <f t="shared" si="4"/>
        <v>#N/A</v>
      </c>
      <c r="D171">
        <f t="shared" si="5"/>
        <v>-5</v>
      </c>
    </row>
    <row r="172" spans="2:4" x14ac:dyDescent="0.3">
      <c r="B172">
        <v>1402019113</v>
      </c>
      <c r="C172" t="e">
        <f t="shared" si="4"/>
        <v>#N/A</v>
      </c>
      <c r="D172">
        <f t="shared" si="5"/>
        <v>-5</v>
      </c>
    </row>
    <row r="173" spans="2:4" x14ac:dyDescent="0.3">
      <c r="B173">
        <v>1402019114</v>
      </c>
      <c r="C173" t="e">
        <f t="shared" si="4"/>
        <v>#N/A</v>
      </c>
      <c r="D173">
        <f t="shared" si="5"/>
        <v>-5</v>
      </c>
    </row>
    <row r="174" spans="2:4" x14ac:dyDescent="0.3">
      <c r="B174">
        <v>1402019115</v>
      </c>
      <c r="C174" t="e">
        <f t="shared" si="4"/>
        <v>#N/A</v>
      </c>
      <c r="D174">
        <f t="shared" si="5"/>
        <v>-5</v>
      </c>
    </row>
    <row r="175" spans="2:4" x14ac:dyDescent="0.3">
      <c r="B175">
        <v>1402019116</v>
      </c>
      <c r="C175">
        <f t="shared" si="4"/>
        <v>78</v>
      </c>
      <c r="D175">
        <f t="shared" si="5"/>
        <v>0</v>
      </c>
    </row>
    <row r="176" spans="2:4" x14ac:dyDescent="0.3">
      <c r="B176">
        <v>1402019117</v>
      </c>
      <c r="C176">
        <f t="shared" si="4"/>
        <v>81</v>
      </c>
      <c r="D176">
        <f t="shared" si="5"/>
        <v>0</v>
      </c>
    </row>
    <row r="177" spans="2:4" x14ac:dyDescent="0.3">
      <c r="B177">
        <v>1402019118</v>
      </c>
      <c r="C177" t="e">
        <f t="shared" si="4"/>
        <v>#N/A</v>
      </c>
      <c r="D177">
        <f t="shared" si="5"/>
        <v>-5</v>
      </c>
    </row>
    <row r="178" spans="2:4" x14ac:dyDescent="0.3">
      <c r="B178">
        <v>1402019120</v>
      </c>
      <c r="C178" t="e">
        <f t="shared" si="4"/>
        <v>#N/A</v>
      </c>
      <c r="D178">
        <f t="shared" si="5"/>
        <v>-5</v>
      </c>
    </row>
    <row r="179" spans="2:4" x14ac:dyDescent="0.3">
      <c r="B179">
        <v>1402019121</v>
      </c>
      <c r="C179" t="e">
        <f t="shared" si="4"/>
        <v>#N/A</v>
      </c>
      <c r="D179">
        <f t="shared" si="5"/>
        <v>-5</v>
      </c>
    </row>
    <row r="180" spans="2:4" x14ac:dyDescent="0.3">
      <c r="B180">
        <v>1402019122</v>
      </c>
      <c r="C180" t="e">
        <f t="shared" si="4"/>
        <v>#N/A</v>
      </c>
      <c r="D180">
        <f t="shared" si="5"/>
        <v>-5</v>
      </c>
    </row>
    <row r="181" spans="2:4" x14ac:dyDescent="0.3">
      <c r="B181">
        <v>1402019123</v>
      </c>
      <c r="C181">
        <f t="shared" si="4"/>
        <v>83</v>
      </c>
      <c r="D181">
        <f t="shared" si="5"/>
        <v>0</v>
      </c>
    </row>
    <row r="182" spans="2:4" x14ac:dyDescent="0.3">
      <c r="B182">
        <v>1402019124</v>
      </c>
      <c r="C182" t="e">
        <f t="shared" si="4"/>
        <v>#N/A</v>
      </c>
      <c r="D182">
        <f t="shared" si="5"/>
        <v>-5</v>
      </c>
    </row>
    <row r="183" spans="2:4" x14ac:dyDescent="0.3">
      <c r="B183">
        <v>1402019125</v>
      </c>
      <c r="C183">
        <f t="shared" si="4"/>
        <v>76</v>
      </c>
      <c r="D183">
        <f t="shared" si="5"/>
        <v>0</v>
      </c>
    </row>
    <row r="184" spans="2:4" x14ac:dyDescent="0.3">
      <c r="B184">
        <v>1402019126</v>
      </c>
      <c r="C184" t="e">
        <f t="shared" si="4"/>
        <v>#N/A</v>
      </c>
      <c r="D184">
        <f t="shared" si="5"/>
        <v>-5</v>
      </c>
    </row>
    <row r="185" spans="2:4" x14ac:dyDescent="0.3">
      <c r="B185">
        <v>1402019128</v>
      </c>
      <c r="C185" t="e">
        <f t="shared" si="4"/>
        <v>#N/A</v>
      </c>
      <c r="D185">
        <f t="shared" si="5"/>
        <v>-5</v>
      </c>
    </row>
    <row r="186" spans="2:4" x14ac:dyDescent="0.3">
      <c r="B186">
        <v>1402019129</v>
      </c>
      <c r="C186" t="e">
        <f t="shared" si="4"/>
        <v>#N/A</v>
      </c>
      <c r="D186">
        <f t="shared" si="5"/>
        <v>-5</v>
      </c>
    </row>
    <row r="187" spans="2:4" x14ac:dyDescent="0.3">
      <c r="B187">
        <v>1402019130</v>
      </c>
      <c r="C187">
        <f t="shared" si="4"/>
        <v>80</v>
      </c>
      <c r="D187">
        <f t="shared" si="5"/>
        <v>0</v>
      </c>
    </row>
    <row r="188" spans="2:4" x14ac:dyDescent="0.3">
      <c r="B188">
        <v>1402019131</v>
      </c>
      <c r="C188">
        <f t="shared" si="4"/>
        <v>75</v>
      </c>
      <c r="D188">
        <f t="shared" si="5"/>
        <v>0</v>
      </c>
    </row>
    <row r="189" spans="2:4" x14ac:dyDescent="0.3">
      <c r="B189">
        <v>1402019132</v>
      </c>
      <c r="C189">
        <f t="shared" si="4"/>
        <v>77</v>
      </c>
      <c r="D189">
        <f t="shared" si="5"/>
        <v>0</v>
      </c>
    </row>
    <row r="190" spans="2:4" x14ac:dyDescent="0.3">
      <c r="B190">
        <v>1402019133</v>
      </c>
      <c r="C190" t="e">
        <f t="shared" si="4"/>
        <v>#N/A</v>
      </c>
      <c r="D190">
        <f t="shared" si="5"/>
        <v>-5</v>
      </c>
    </row>
    <row r="191" spans="2:4" x14ac:dyDescent="0.3">
      <c r="B191">
        <v>1402019134</v>
      </c>
      <c r="C191" t="e">
        <f t="shared" si="4"/>
        <v>#N/A</v>
      </c>
      <c r="D191">
        <f t="shared" si="5"/>
        <v>-5</v>
      </c>
    </row>
    <row r="192" spans="2:4" x14ac:dyDescent="0.3">
      <c r="B192">
        <v>1402019137</v>
      </c>
      <c r="C192">
        <f t="shared" si="4"/>
        <v>86</v>
      </c>
      <c r="D192">
        <f t="shared" si="5"/>
        <v>0</v>
      </c>
    </row>
    <row r="193" spans="2:4" x14ac:dyDescent="0.3">
      <c r="B193">
        <v>1402019140</v>
      </c>
      <c r="C193" t="e">
        <f t="shared" si="4"/>
        <v>#N/A</v>
      </c>
      <c r="D193">
        <f t="shared" si="5"/>
        <v>-5</v>
      </c>
    </row>
    <row r="194" spans="2:4" x14ac:dyDescent="0.3">
      <c r="B194">
        <v>1402019142</v>
      </c>
      <c r="C194" t="e">
        <f t="shared" si="4"/>
        <v>#N/A</v>
      </c>
      <c r="D194">
        <f t="shared" si="5"/>
        <v>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FD0C6-D3FF-41E3-B9FC-E9F0BEEBA949}">
  <dimension ref="A1:D194"/>
  <sheetViews>
    <sheetView workbookViewId="0">
      <selection activeCell="F18" sqref="F18"/>
    </sheetView>
  </sheetViews>
  <sheetFormatPr defaultRowHeight="14.4" x14ac:dyDescent="0.3"/>
  <cols>
    <col min="1" max="2" width="11" bestFit="1" customWidth="1"/>
  </cols>
  <sheetData>
    <row r="1" spans="1:4" x14ac:dyDescent="0.3">
      <c r="A1" t="s">
        <v>139</v>
      </c>
      <c r="B1" t="s">
        <v>140</v>
      </c>
      <c r="C1" t="s">
        <v>141</v>
      </c>
      <c r="D1" t="s">
        <v>142</v>
      </c>
    </row>
    <row r="2" spans="1:4" x14ac:dyDescent="0.3">
      <c r="B2">
        <v>1402016029</v>
      </c>
      <c r="C2" t="e">
        <f>MATCH(B2,$A$2:$A$183,0)</f>
        <v>#N/A</v>
      </c>
      <c r="D2" t="str">
        <f>IF(ISNUMBER(C2),"Yes","No")</f>
        <v>No</v>
      </c>
    </row>
    <row r="3" spans="1:4" x14ac:dyDescent="0.3">
      <c r="B3">
        <v>1402016041</v>
      </c>
      <c r="C3" t="e">
        <f t="shared" ref="C3:C66" si="0">MATCH(B3,$A$2:$A$183,0)</f>
        <v>#N/A</v>
      </c>
      <c r="D3" t="str">
        <f t="shared" ref="D3:D66" si="1">IF(ISNUMBER(C3),"Yes","No")</f>
        <v>No</v>
      </c>
    </row>
    <row r="4" spans="1:4" x14ac:dyDescent="0.3">
      <c r="B4">
        <v>1402016049</v>
      </c>
      <c r="C4" t="e">
        <f t="shared" si="0"/>
        <v>#N/A</v>
      </c>
      <c r="D4" t="str">
        <f t="shared" si="1"/>
        <v>No</v>
      </c>
    </row>
    <row r="5" spans="1:4" x14ac:dyDescent="0.3">
      <c r="B5">
        <v>1402016120</v>
      </c>
      <c r="C5" t="e">
        <f t="shared" si="0"/>
        <v>#N/A</v>
      </c>
      <c r="D5" t="str">
        <f t="shared" si="1"/>
        <v>No</v>
      </c>
    </row>
    <row r="6" spans="1:4" x14ac:dyDescent="0.3">
      <c r="B6">
        <v>1402016121</v>
      </c>
      <c r="C6" t="e">
        <f t="shared" si="0"/>
        <v>#N/A</v>
      </c>
      <c r="D6" t="str">
        <f t="shared" si="1"/>
        <v>No</v>
      </c>
    </row>
    <row r="7" spans="1:4" x14ac:dyDescent="0.3">
      <c r="B7">
        <v>1402016129</v>
      </c>
      <c r="C7" t="e">
        <f t="shared" si="0"/>
        <v>#N/A</v>
      </c>
      <c r="D7" t="str">
        <f t="shared" si="1"/>
        <v>No</v>
      </c>
    </row>
    <row r="8" spans="1:4" x14ac:dyDescent="0.3">
      <c r="B8">
        <v>1402016130</v>
      </c>
      <c r="C8" t="e">
        <f t="shared" si="0"/>
        <v>#N/A</v>
      </c>
      <c r="D8" t="str">
        <f t="shared" si="1"/>
        <v>No</v>
      </c>
    </row>
    <row r="9" spans="1:4" x14ac:dyDescent="0.3">
      <c r="B9">
        <v>1402016152</v>
      </c>
      <c r="C9" t="e">
        <f t="shared" si="0"/>
        <v>#N/A</v>
      </c>
      <c r="D9" t="str">
        <f t="shared" si="1"/>
        <v>No</v>
      </c>
    </row>
    <row r="10" spans="1:4" x14ac:dyDescent="0.3">
      <c r="B10">
        <v>1402017003</v>
      </c>
      <c r="C10" t="e">
        <f t="shared" si="0"/>
        <v>#N/A</v>
      </c>
      <c r="D10" t="str">
        <f t="shared" si="1"/>
        <v>No</v>
      </c>
    </row>
    <row r="11" spans="1:4" x14ac:dyDescent="0.3">
      <c r="B11">
        <v>1402017005</v>
      </c>
      <c r="C11" t="e">
        <f t="shared" si="0"/>
        <v>#N/A</v>
      </c>
      <c r="D11" t="str">
        <f t="shared" si="1"/>
        <v>No</v>
      </c>
    </row>
    <row r="12" spans="1:4" x14ac:dyDescent="0.3">
      <c r="B12">
        <v>1402017011</v>
      </c>
      <c r="C12" t="e">
        <f t="shared" si="0"/>
        <v>#N/A</v>
      </c>
      <c r="D12" t="str">
        <f t="shared" si="1"/>
        <v>No</v>
      </c>
    </row>
    <row r="13" spans="1:4" x14ac:dyDescent="0.3">
      <c r="B13">
        <v>1402017019</v>
      </c>
      <c r="C13" t="e">
        <f t="shared" si="0"/>
        <v>#N/A</v>
      </c>
      <c r="D13" t="str">
        <f t="shared" si="1"/>
        <v>No</v>
      </c>
    </row>
    <row r="14" spans="1:4" x14ac:dyDescent="0.3">
      <c r="B14">
        <v>1402017028</v>
      </c>
      <c r="C14" t="e">
        <f t="shared" si="0"/>
        <v>#N/A</v>
      </c>
      <c r="D14" t="str">
        <f t="shared" si="1"/>
        <v>No</v>
      </c>
    </row>
    <row r="15" spans="1:4" x14ac:dyDescent="0.3">
      <c r="B15">
        <v>1402017029</v>
      </c>
      <c r="C15" t="e">
        <f t="shared" si="0"/>
        <v>#N/A</v>
      </c>
      <c r="D15" t="str">
        <f t="shared" si="1"/>
        <v>No</v>
      </c>
    </row>
    <row r="16" spans="1:4" x14ac:dyDescent="0.3">
      <c r="B16">
        <v>1402017033</v>
      </c>
      <c r="C16" t="e">
        <f t="shared" si="0"/>
        <v>#N/A</v>
      </c>
      <c r="D16" t="str">
        <f t="shared" si="1"/>
        <v>No</v>
      </c>
    </row>
    <row r="17" spans="2:4" x14ac:dyDescent="0.3">
      <c r="B17">
        <v>1402017039</v>
      </c>
      <c r="C17" t="e">
        <f t="shared" si="0"/>
        <v>#N/A</v>
      </c>
      <c r="D17" t="str">
        <f t="shared" si="1"/>
        <v>No</v>
      </c>
    </row>
    <row r="18" spans="2:4" x14ac:dyDescent="0.3">
      <c r="B18">
        <v>1402017040</v>
      </c>
      <c r="C18" t="e">
        <f t="shared" si="0"/>
        <v>#N/A</v>
      </c>
      <c r="D18" t="str">
        <f t="shared" si="1"/>
        <v>No</v>
      </c>
    </row>
    <row r="19" spans="2:4" x14ac:dyDescent="0.3">
      <c r="B19">
        <v>1402017046</v>
      </c>
      <c r="C19" t="e">
        <f t="shared" si="0"/>
        <v>#N/A</v>
      </c>
      <c r="D19" t="str">
        <f t="shared" si="1"/>
        <v>No</v>
      </c>
    </row>
    <row r="20" spans="2:4" x14ac:dyDescent="0.3">
      <c r="B20">
        <v>1402017049</v>
      </c>
      <c r="C20" t="e">
        <f t="shared" si="0"/>
        <v>#N/A</v>
      </c>
      <c r="D20" t="str">
        <f t="shared" si="1"/>
        <v>No</v>
      </c>
    </row>
    <row r="21" spans="2:4" x14ac:dyDescent="0.3">
      <c r="B21">
        <v>1402017051</v>
      </c>
      <c r="C21" t="e">
        <f t="shared" si="0"/>
        <v>#N/A</v>
      </c>
      <c r="D21" t="str">
        <f t="shared" si="1"/>
        <v>No</v>
      </c>
    </row>
    <row r="22" spans="2:4" x14ac:dyDescent="0.3">
      <c r="B22">
        <v>1402017052</v>
      </c>
      <c r="C22" t="e">
        <f t="shared" si="0"/>
        <v>#N/A</v>
      </c>
      <c r="D22" t="str">
        <f t="shared" si="1"/>
        <v>No</v>
      </c>
    </row>
    <row r="23" spans="2:4" x14ac:dyDescent="0.3">
      <c r="B23">
        <v>1402017055</v>
      </c>
      <c r="C23" t="e">
        <f t="shared" si="0"/>
        <v>#N/A</v>
      </c>
      <c r="D23" t="str">
        <f t="shared" si="1"/>
        <v>No</v>
      </c>
    </row>
    <row r="24" spans="2:4" x14ac:dyDescent="0.3">
      <c r="B24">
        <v>1402017056</v>
      </c>
      <c r="C24" t="e">
        <f t="shared" si="0"/>
        <v>#N/A</v>
      </c>
      <c r="D24" t="str">
        <f t="shared" si="1"/>
        <v>No</v>
      </c>
    </row>
    <row r="25" spans="2:4" x14ac:dyDescent="0.3">
      <c r="B25">
        <v>1402017058</v>
      </c>
      <c r="C25" t="e">
        <f t="shared" si="0"/>
        <v>#N/A</v>
      </c>
      <c r="D25" t="str">
        <f t="shared" si="1"/>
        <v>No</v>
      </c>
    </row>
    <row r="26" spans="2:4" x14ac:dyDescent="0.3">
      <c r="B26">
        <v>1402017076</v>
      </c>
      <c r="C26" t="e">
        <f t="shared" si="0"/>
        <v>#N/A</v>
      </c>
      <c r="D26" t="str">
        <f t="shared" si="1"/>
        <v>No</v>
      </c>
    </row>
    <row r="27" spans="2:4" x14ac:dyDescent="0.3">
      <c r="B27">
        <v>1402017077</v>
      </c>
      <c r="C27" t="e">
        <f t="shared" si="0"/>
        <v>#N/A</v>
      </c>
      <c r="D27" t="str">
        <f t="shared" si="1"/>
        <v>No</v>
      </c>
    </row>
    <row r="28" spans="2:4" x14ac:dyDescent="0.3">
      <c r="B28">
        <v>1402017118</v>
      </c>
      <c r="C28" t="e">
        <f t="shared" si="0"/>
        <v>#N/A</v>
      </c>
      <c r="D28" t="str">
        <f t="shared" si="1"/>
        <v>No</v>
      </c>
    </row>
    <row r="29" spans="2:4" x14ac:dyDescent="0.3">
      <c r="B29">
        <v>1402017123</v>
      </c>
      <c r="C29" t="e">
        <f t="shared" si="0"/>
        <v>#N/A</v>
      </c>
      <c r="D29" t="str">
        <f t="shared" si="1"/>
        <v>No</v>
      </c>
    </row>
    <row r="30" spans="2:4" x14ac:dyDescent="0.3">
      <c r="B30">
        <v>1402017125</v>
      </c>
      <c r="C30" t="e">
        <f t="shared" si="0"/>
        <v>#N/A</v>
      </c>
      <c r="D30" t="str">
        <f t="shared" si="1"/>
        <v>No</v>
      </c>
    </row>
    <row r="31" spans="2:4" x14ac:dyDescent="0.3">
      <c r="B31">
        <v>1402017139</v>
      </c>
      <c r="C31" t="e">
        <f t="shared" si="0"/>
        <v>#N/A</v>
      </c>
      <c r="D31" t="str">
        <f t="shared" si="1"/>
        <v>No</v>
      </c>
    </row>
    <row r="32" spans="2:4" x14ac:dyDescent="0.3">
      <c r="B32">
        <v>1402017151</v>
      </c>
      <c r="C32" t="e">
        <f t="shared" si="0"/>
        <v>#N/A</v>
      </c>
      <c r="D32" t="str">
        <f t="shared" si="1"/>
        <v>No</v>
      </c>
    </row>
    <row r="33" spans="2:4" x14ac:dyDescent="0.3">
      <c r="B33">
        <v>1402017157</v>
      </c>
      <c r="C33" t="e">
        <f t="shared" si="0"/>
        <v>#N/A</v>
      </c>
      <c r="D33" t="str">
        <f t="shared" si="1"/>
        <v>No</v>
      </c>
    </row>
    <row r="34" spans="2:4" x14ac:dyDescent="0.3">
      <c r="B34">
        <v>1402017175</v>
      </c>
      <c r="C34" t="e">
        <f t="shared" si="0"/>
        <v>#N/A</v>
      </c>
      <c r="D34" t="str">
        <f t="shared" si="1"/>
        <v>No</v>
      </c>
    </row>
    <row r="35" spans="2:4" x14ac:dyDescent="0.3">
      <c r="B35">
        <v>1402018013</v>
      </c>
      <c r="C35" t="e">
        <f t="shared" si="0"/>
        <v>#N/A</v>
      </c>
      <c r="D35" t="str">
        <f t="shared" si="1"/>
        <v>No</v>
      </c>
    </row>
    <row r="36" spans="2:4" x14ac:dyDescent="0.3">
      <c r="B36">
        <v>1402018014</v>
      </c>
      <c r="C36" t="e">
        <f t="shared" si="0"/>
        <v>#N/A</v>
      </c>
      <c r="D36" t="str">
        <f t="shared" si="1"/>
        <v>No</v>
      </c>
    </row>
    <row r="37" spans="2:4" x14ac:dyDescent="0.3">
      <c r="B37">
        <v>1402018015</v>
      </c>
      <c r="C37" t="e">
        <f t="shared" si="0"/>
        <v>#N/A</v>
      </c>
      <c r="D37" t="str">
        <f t="shared" si="1"/>
        <v>No</v>
      </c>
    </row>
    <row r="38" spans="2:4" x14ac:dyDescent="0.3">
      <c r="B38">
        <v>1402018018</v>
      </c>
      <c r="C38" t="e">
        <f t="shared" si="0"/>
        <v>#N/A</v>
      </c>
      <c r="D38" t="str">
        <f t="shared" si="1"/>
        <v>No</v>
      </c>
    </row>
    <row r="39" spans="2:4" x14ac:dyDescent="0.3">
      <c r="B39">
        <v>1402018023</v>
      </c>
      <c r="C39" t="e">
        <f t="shared" si="0"/>
        <v>#N/A</v>
      </c>
      <c r="D39" t="str">
        <f t="shared" si="1"/>
        <v>No</v>
      </c>
    </row>
    <row r="40" spans="2:4" x14ac:dyDescent="0.3">
      <c r="B40">
        <v>1402018025</v>
      </c>
      <c r="C40" t="e">
        <f t="shared" si="0"/>
        <v>#N/A</v>
      </c>
      <c r="D40" t="str">
        <f t="shared" si="1"/>
        <v>No</v>
      </c>
    </row>
    <row r="41" spans="2:4" x14ac:dyDescent="0.3">
      <c r="B41">
        <v>1402018029</v>
      </c>
      <c r="C41" t="e">
        <f t="shared" si="0"/>
        <v>#N/A</v>
      </c>
      <c r="D41" t="str">
        <f t="shared" si="1"/>
        <v>No</v>
      </c>
    </row>
    <row r="42" spans="2:4" x14ac:dyDescent="0.3">
      <c r="B42">
        <v>1402018031</v>
      </c>
      <c r="C42" t="e">
        <f t="shared" si="0"/>
        <v>#N/A</v>
      </c>
      <c r="D42" t="str">
        <f t="shared" si="1"/>
        <v>No</v>
      </c>
    </row>
    <row r="43" spans="2:4" x14ac:dyDescent="0.3">
      <c r="B43">
        <v>1402018032</v>
      </c>
      <c r="C43" t="e">
        <f t="shared" si="0"/>
        <v>#N/A</v>
      </c>
      <c r="D43" t="str">
        <f t="shared" si="1"/>
        <v>No</v>
      </c>
    </row>
    <row r="44" spans="2:4" x14ac:dyDescent="0.3">
      <c r="B44">
        <v>1402018033</v>
      </c>
      <c r="C44" t="e">
        <f t="shared" si="0"/>
        <v>#N/A</v>
      </c>
      <c r="D44" t="str">
        <f t="shared" si="1"/>
        <v>No</v>
      </c>
    </row>
    <row r="45" spans="2:4" x14ac:dyDescent="0.3">
      <c r="B45">
        <v>1402018034</v>
      </c>
      <c r="C45" t="e">
        <f t="shared" si="0"/>
        <v>#N/A</v>
      </c>
      <c r="D45" t="str">
        <f t="shared" si="1"/>
        <v>No</v>
      </c>
    </row>
    <row r="46" spans="2:4" x14ac:dyDescent="0.3">
      <c r="B46">
        <v>1402018035</v>
      </c>
      <c r="C46" t="e">
        <f t="shared" si="0"/>
        <v>#N/A</v>
      </c>
      <c r="D46" t="str">
        <f t="shared" si="1"/>
        <v>No</v>
      </c>
    </row>
    <row r="47" spans="2:4" x14ac:dyDescent="0.3">
      <c r="B47">
        <v>1402018047</v>
      </c>
      <c r="C47" t="e">
        <f t="shared" si="0"/>
        <v>#N/A</v>
      </c>
      <c r="D47" t="str">
        <f t="shared" si="1"/>
        <v>No</v>
      </c>
    </row>
    <row r="48" spans="2:4" x14ac:dyDescent="0.3">
      <c r="B48">
        <v>1402018051</v>
      </c>
      <c r="C48" t="e">
        <f t="shared" si="0"/>
        <v>#N/A</v>
      </c>
      <c r="D48" t="str">
        <f t="shared" si="1"/>
        <v>No</v>
      </c>
    </row>
    <row r="49" spans="2:4" x14ac:dyDescent="0.3">
      <c r="B49">
        <v>1402018055</v>
      </c>
      <c r="C49" t="e">
        <f t="shared" si="0"/>
        <v>#N/A</v>
      </c>
      <c r="D49" t="str">
        <f t="shared" si="1"/>
        <v>No</v>
      </c>
    </row>
    <row r="50" spans="2:4" x14ac:dyDescent="0.3">
      <c r="B50">
        <v>1402018060</v>
      </c>
      <c r="C50" t="e">
        <f t="shared" si="0"/>
        <v>#N/A</v>
      </c>
      <c r="D50" t="str">
        <f t="shared" si="1"/>
        <v>No</v>
      </c>
    </row>
    <row r="51" spans="2:4" x14ac:dyDescent="0.3">
      <c r="B51">
        <v>1402018061</v>
      </c>
      <c r="C51" t="e">
        <f t="shared" si="0"/>
        <v>#N/A</v>
      </c>
      <c r="D51" t="str">
        <f t="shared" si="1"/>
        <v>No</v>
      </c>
    </row>
    <row r="52" spans="2:4" x14ac:dyDescent="0.3">
      <c r="B52">
        <v>1402018064</v>
      </c>
      <c r="C52" t="e">
        <f t="shared" si="0"/>
        <v>#N/A</v>
      </c>
      <c r="D52" t="str">
        <f t="shared" si="1"/>
        <v>No</v>
      </c>
    </row>
    <row r="53" spans="2:4" x14ac:dyDescent="0.3">
      <c r="B53">
        <v>1402018071</v>
      </c>
      <c r="C53" t="e">
        <f t="shared" si="0"/>
        <v>#N/A</v>
      </c>
      <c r="D53" t="str">
        <f t="shared" si="1"/>
        <v>No</v>
      </c>
    </row>
    <row r="54" spans="2:4" x14ac:dyDescent="0.3">
      <c r="B54">
        <v>1402018075</v>
      </c>
      <c r="C54" t="e">
        <f t="shared" si="0"/>
        <v>#N/A</v>
      </c>
      <c r="D54" t="str">
        <f t="shared" si="1"/>
        <v>No</v>
      </c>
    </row>
    <row r="55" spans="2:4" x14ac:dyDescent="0.3">
      <c r="B55">
        <v>1402018080</v>
      </c>
      <c r="C55" t="e">
        <f t="shared" si="0"/>
        <v>#N/A</v>
      </c>
      <c r="D55" t="str">
        <f t="shared" si="1"/>
        <v>No</v>
      </c>
    </row>
    <row r="56" spans="2:4" x14ac:dyDescent="0.3">
      <c r="B56">
        <v>1402018095</v>
      </c>
      <c r="C56" t="e">
        <f t="shared" si="0"/>
        <v>#N/A</v>
      </c>
      <c r="D56" t="str">
        <f t="shared" si="1"/>
        <v>No</v>
      </c>
    </row>
    <row r="57" spans="2:4" x14ac:dyDescent="0.3">
      <c r="B57">
        <v>1402018120</v>
      </c>
      <c r="C57" t="e">
        <f t="shared" si="0"/>
        <v>#N/A</v>
      </c>
      <c r="D57" t="str">
        <f t="shared" si="1"/>
        <v>No</v>
      </c>
    </row>
    <row r="58" spans="2:4" x14ac:dyDescent="0.3">
      <c r="B58">
        <v>1402018129</v>
      </c>
      <c r="C58" t="e">
        <f t="shared" si="0"/>
        <v>#N/A</v>
      </c>
      <c r="D58" t="str">
        <f t="shared" si="1"/>
        <v>No</v>
      </c>
    </row>
    <row r="59" spans="2:4" x14ac:dyDescent="0.3">
      <c r="B59">
        <v>1402018134</v>
      </c>
      <c r="C59" t="e">
        <f t="shared" si="0"/>
        <v>#N/A</v>
      </c>
      <c r="D59" t="str">
        <f t="shared" si="1"/>
        <v>No</v>
      </c>
    </row>
    <row r="60" spans="2:4" x14ac:dyDescent="0.3">
      <c r="B60">
        <v>1402018164</v>
      </c>
      <c r="C60" t="e">
        <f t="shared" si="0"/>
        <v>#N/A</v>
      </c>
      <c r="D60" t="str">
        <f t="shared" si="1"/>
        <v>No</v>
      </c>
    </row>
    <row r="61" spans="2:4" x14ac:dyDescent="0.3">
      <c r="B61">
        <v>1402018169</v>
      </c>
      <c r="C61" t="e">
        <f t="shared" si="0"/>
        <v>#N/A</v>
      </c>
      <c r="D61" t="str">
        <f t="shared" si="1"/>
        <v>No</v>
      </c>
    </row>
    <row r="62" spans="2:4" x14ac:dyDescent="0.3">
      <c r="B62">
        <v>1402018173</v>
      </c>
      <c r="C62" t="e">
        <f t="shared" si="0"/>
        <v>#N/A</v>
      </c>
      <c r="D62" t="str">
        <f t="shared" si="1"/>
        <v>No</v>
      </c>
    </row>
    <row r="63" spans="2:4" x14ac:dyDescent="0.3">
      <c r="B63">
        <v>1402018185</v>
      </c>
      <c r="C63" t="e">
        <f t="shared" si="0"/>
        <v>#N/A</v>
      </c>
      <c r="D63" t="str">
        <f t="shared" si="1"/>
        <v>No</v>
      </c>
    </row>
    <row r="64" spans="2:4" x14ac:dyDescent="0.3">
      <c r="B64">
        <v>1402018187</v>
      </c>
      <c r="C64" t="e">
        <f t="shared" si="0"/>
        <v>#N/A</v>
      </c>
      <c r="D64" t="str">
        <f t="shared" si="1"/>
        <v>No</v>
      </c>
    </row>
    <row r="65" spans="2:4" x14ac:dyDescent="0.3">
      <c r="B65">
        <v>1402018194</v>
      </c>
      <c r="C65" t="e">
        <f t="shared" si="0"/>
        <v>#N/A</v>
      </c>
      <c r="D65" t="str">
        <f t="shared" si="1"/>
        <v>No</v>
      </c>
    </row>
    <row r="66" spans="2:4" x14ac:dyDescent="0.3">
      <c r="B66">
        <v>1402018198</v>
      </c>
      <c r="C66" t="e">
        <f t="shared" si="0"/>
        <v>#N/A</v>
      </c>
      <c r="D66" t="str">
        <f t="shared" si="1"/>
        <v>No</v>
      </c>
    </row>
    <row r="67" spans="2:4" x14ac:dyDescent="0.3">
      <c r="B67">
        <v>1402018222</v>
      </c>
      <c r="C67" t="e">
        <f t="shared" ref="C67:C130" si="2">MATCH(B67,$A$2:$A$183,0)</f>
        <v>#N/A</v>
      </c>
      <c r="D67" t="str">
        <f t="shared" ref="D67:D130" si="3">IF(ISNUMBER(C67),"Yes","No")</f>
        <v>No</v>
      </c>
    </row>
    <row r="68" spans="2:4" x14ac:dyDescent="0.3">
      <c r="B68">
        <v>1402019001</v>
      </c>
      <c r="C68" t="e">
        <f t="shared" si="2"/>
        <v>#N/A</v>
      </c>
      <c r="D68" t="str">
        <f t="shared" si="3"/>
        <v>No</v>
      </c>
    </row>
    <row r="69" spans="2:4" x14ac:dyDescent="0.3">
      <c r="B69">
        <v>1402019002</v>
      </c>
      <c r="C69" t="e">
        <f t="shared" si="2"/>
        <v>#N/A</v>
      </c>
      <c r="D69" t="str">
        <f t="shared" si="3"/>
        <v>No</v>
      </c>
    </row>
    <row r="70" spans="2:4" x14ac:dyDescent="0.3">
      <c r="B70">
        <v>1402019003</v>
      </c>
      <c r="C70" t="e">
        <f t="shared" si="2"/>
        <v>#N/A</v>
      </c>
      <c r="D70" t="str">
        <f t="shared" si="3"/>
        <v>No</v>
      </c>
    </row>
    <row r="71" spans="2:4" x14ac:dyDescent="0.3">
      <c r="B71">
        <v>1402019004</v>
      </c>
      <c r="C71" t="e">
        <f t="shared" si="2"/>
        <v>#N/A</v>
      </c>
      <c r="D71" t="str">
        <f t="shared" si="3"/>
        <v>No</v>
      </c>
    </row>
    <row r="72" spans="2:4" x14ac:dyDescent="0.3">
      <c r="B72">
        <v>1402019005</v>
      </c>
      <c r="C72" t="e">
        <f t="shared" si="2"/>
        <v>#N/A</v>
      </c>
      <c r="D72" t="str">
        <f t="shared" si="3"/>
        <v>No</v>
      </c>
    </row>
    <row r="73" spans="2:4" x14ac:dyDescent="0.3">
      <c r="B73">
        <v>1402019006</v>
      </c>
      <c r="C73" t="e">
        <f t="shared" si="2"/>
        <v>#N/A</v>
      </c>
      <c r="D73" t="str">
        <f t="shared" si="3"/>
        <v>No</v>
      </c>
    </row>
    <row r="74" spans="2:4" x14ac:dyDescent="0.3">
      <c r="B74">
        <v>1402019007</v>
      </c>
      <c r="C74" t="e">
        <f t="shared" si="2"/>
        <v>#N/A</v>
      </c>
      <c r="D74" t="str">
        <f t="shared" si="3"/>
        <v>No</v>
      </c>
    </row>
    <row r="75" spans="2:4" x14ac:dyDescent="0.3">
      <c r="B75">
        <v>1402019008</v>
      </c>
      <c r="C75" t="e">
        <f t="shared" si="2"/>
        <v>#N/A</v>
      </c>
      <c r="D75" t="str">
        <f t="shared" si="3"/>
        <v>No</v>
      </c>
    </row>
    <row r="76" spans="2:4" x14ac:dyDescent="0.3">
      <c r="B76">
        <v>1402019009</v>
      </c>
      <c r="C76" t="e">
        <f t="shared" si="2"/>
        <v>#N/A</v>
      </c>
      <c r="D76" t="str">
        <f t="shared" si="3"/>
        <v>No</v>
      </c>
    </row>
    <row r="77" spans="2:4" x14ac:dyDescent="0.3">
      <c r="B77">
        <v>1402019010</v>
      </c>
      <c r="C77" t="e">
        <f t="shared" si="2"/>
        <v>#N/A</v>
      </c>
      <c r="D77" t="str">
        <f t="shared" si="3"/>
        <v>No</v>
      </c>
    </row>
    <row r="78" spans="2:4" x14ac:dyDescent="0.3">
      <c r="B78">
        <v>1402019011</v>
      </c>
      <c r="C78" t="e">
        <f t="shared" si="2"/>
        <v>#N/A</v>
      </c>
      <c r="D78" t="str">
        <f t="shared" si="3"/>
        <v>No</v>
      </c>
    </row>
    <row r="79" spans="2:4" x14ac:dyDescent="0.3">
      <c r="B79">
        <v>1402019012</v>
      </c>
      <c r="C79" t="e">
        <f t="shared" si="2"/>
        <v>#N/A</v>
      </c>
      <c r="D79" t="str">
        <f t="shared" si="3"/>
        <v>No</v>
      </c>
    </row>
    <row r="80" spans="2:4" x14ac:dyDescent="0.3">
      <c r="B80">
        <v>1402019013</v>
      </c>
      <c r="C80" t="e">
        <f t="shared" si="2"/>
        <v>#N/A</v>
      </c>
      <c r="D80" t="str">
        <f t="shared" si="3"/>
        <v>No</v>
      </c>
    </row>
    <row r="81" spans="2:4" x14ac:dyDescent="0.3">
      <c r="B81">
        <v>1402019014</v>
      </c>
      <c r="C81" t="e">
        <f t="shared" si="2"/>
        <v>#N/A</v>
      </c>
      <c r="D81" t="str">
        <f t="shared" si="3"/>
        <v>No</v>
      </c>
    </row>
    <row r="82" spans="2:4" x14ac:dyDescent="0.3">
      <c r="B82">
        <v>1402019015</v>
      </c>
      <c r="C82" t="e">
        <f t="shared" si="2"/>
        <v>#N/A</v>
      </c>
      <c r="D82" t="str">
        <f t="shared" si="3"/>
        <v>No</v>
      </c>
    </row>
    <row r="83" spans="2:4" x14ac:dyDescent="0.3">
      <c r="B83">
        <v>1402019016</v>
      </c>
      <c r="C83" t="e">
        <f t="shared" si="2"/>
        <v>#N/A</v>
      </c>
      <c r="D83" t="str">
        <f t="shared" si="3"/>
        <v>No</v>
      </c>
    </row>
    <row r="84" spans="2:4" x14ac:dyDescent="0.3">
      <c r="B84">
        <v>1402019017</v>
      </c>
      <c r="C84" t="e">
        <f t="shared" si="2"/>
        <v>#N/A</v>
      </c>
      <c r="D84" t="str">
        <f t="shared" si="3"/>
        <v>No</v>
      </c>
    </row>
    <row r="85" spans="2:4" x14ac:dyDescent="0.3">
      <c r="B85">
        <v>1402019018</v>
      </c>
      <c r="C85" t="e">
        <f t="shared" si="2"/>
        <v>#N/A</v>
      </c>
      <c r="D85" t="str">
        <f t="shared" si="3"/>
        <v>No</v>
      </c>
    </row>
    <row r="86" spans="2:4" x14ac:dyDescent="0.3">
      <c r="B86">
        <v>1402019019</v>
      </c>
      <c r="C86" t="e">
        <f t="shared" si="2"/>
        <v>#N/A</v>
      </c>
      <c r="D86" t="str">
        <f t="shared" si="3"/>
        <v>No</v>
      </c>
    </row>
    <row r="87" spans="2:4" x14ac:dyDescent="0.3">
      <c r="B87">
        <v>1402019021</v>
      </c>
      <c r="C87" t="e">
        <f t="shared" si="2"/>
        <v>#N/A</v>
      </c>
      <c r="D87" t="str">
        <f t="shared" si="3"/>
        <v>No</v>
      </c>
    </row>
    <row r="88" spans="2:4" x14ac:dyDescent="0.3">
      <c r="B88">
        <v>1402019022</v>
      </c>
      <c r="C88" t="e">
        <f t="shared" si="2"/>
        <v>#N/A</v>
      </c>
      <c r="D88" t="str">
        <f t="shared" si="3"/>
        <v>No</v>
      </c>
    </row>
    <row r="89" spans="2:4" x14ac:dyDescent="0.3">
      <c r="B89">
        <v>1402019023</v>
      </c>
      <c r="C89" t="e">
        <f t="shared" si="2"/>
        <v>#N/A</v>
      </c>
      <c r="D89" t="str">
        <f t="shared" si="3"/>
        <v>No</v>
      </c>
    </row>
    <row r="90" spans="2:4" x14ac:dyDescent="0.3">
      <c r="B90">
        <v>1402019024</v>
      </c>
      <c r="C90" t="e">
        <f t="shared" si="2"/>
        <v>#N/A</v>
      </c>
      <c r="D90" t="str">
        <f t="shared" si="3"/>
        <v>No</v>
      </c>
    </row>
    <row r="91" spans="2:4" x14ac:dyDescent="0.3">
      <c r="B91">
        <v>1402019025</v>
      </c>
      <c r="C91" t="e">
        <f t="shared" si="2"/>
        <v>#N/A</v>
      </c>
      <c r="D91" t="str">
        <f t="shared" si="3"/>
        <v>No</v>
      </c>
    </row>
    <row r="92" spans="2:4" x14ac:dyDescent="0.3">
      <c r="B92">
        <v>1402019026</v>
      </c>
      <c r="C92" t="e">
        <f t="shared" si="2"/>
        <v>#N/A</v>
      </c>
      <c r="D92" t="str">
        <f t="shared" si="3"/>
        <v>No</v>
      </c>
    </row>
    <row r="93" spans="2:4" x14ac:dyDescent="0.3">
      <c r="B93">
        <v>1402019027</v>
      </c>
      <c r="C93" t="e">
        <f t="shared" si="2"/>
        <v>#N/A</v>
      </c>
      <c r="D93" t="str">
        <f t="shared" si="3"/>
        <v>No</v>
      </c>
    </row>
    <row r="94" spans="2:4" x14ac:dyDescent="0.3">
      <c r="B94">
        <v>1402019028</v>
      </c>
      <c r="C94" t="e">
        <f t="shared" si="2"/>
        <v>#N/A</v>
      </c>
      <c r="D94" t="str">
        <f t="shared" si="3"/>
        <v>No</v>
      </c>
    </row>
    <row r="95" spans="2:4" x14ac:dyDescent="0.3">
      <c r="B95">
        <v>1402019030</v>
      </c>
      <c r="C95" t="e">
        <f t="shared" si="2"/>
        <v>#N/A</v>
      </c>
      <c r="D95" t="str">
        <f t="shared" si="3"/>
        <v>No</v>
      </c>
    </row>
    <row r="96" spans="2:4" x14ac:dyDescent="0.3">
      <c r="B96">
        <v>1402019031</v>
      </c>
      <c r="C96" t="e">
        <f t="shared" si="2"/>
        <v>#N/A</v>
      </c>
      <c r="D96" t="str">
        <f t="shared" si="3"/>
        <v>No</v>
      </c>
    </row>
    <row r="97" spans="2:4" x14ac:dyDescent="0.3">
      <c r="B97">
        <v>1402019032</v>
      </c>
      <c r="C97" t="e">
        <f t="shared" si="2"/>
        <v>#N/A</v>
      </c>
      <c r="D97" t="str">
        <f t="shared" si="3"/>
        <v>No</v>
      </c>
    </row>
    <row r="98" spans="2:4" x14ac:dyDescent="0.3">
      <c r="B98">
        <v>1402019033</v>
      </c>
      <c r="C98" t="e">
        <f t="shared" si="2"/>
        <v>#N/A</v>
      </c>
      <c r="D98" t="str">
        <f t="shared" si="3"/>
        <v>No</v>
      </c>
    </row>
    <row r="99" spans="2:4" x14ac:dyDescent="0.3">
      <c r="B99">
        <v>1402019034</v>
      </c>
      <c r="C99" t="e">
        <f t="shared" si="2"/>
        <v>#N/A</v>
      </c>
      <c r="D99" t="str">
        <f t="shared" si="3"/>
        <v>No</v>
      </c>
    </row>
    <row r="100" spans="2:4" x14ac:dyDescent="0.3">
      <c r="B100">
        <v>1402019035</v>
      </c>
      <c r="C100" t="e">
        <f t="shared" si="2"/>
        <v>#N/A</v>
      </c>
      <c r="D100" t="str">
        <f t="shared" si="3"/>
        <v>No</v>
      </c>
    </row>
    <row r="101" spans="2:4" x14ac:dyDescent="0.3">
      <c r="B101">
        <v>1402019036</v>
      </c>
      <c r="C101" t="e">
        <f t="shared" si="2"/>
        <v>#N/A</v>
      </c>
      <c r="D101" t="str">
        <f t="shared" si="3"/>
        <v>No</v>
      </c>
    </row>
    <row r="102" spans="2:4" x14ac:dyDescent="0.3">
      <c r="B102">
        <v>1402019038</v>
      </c>
      <c r="C102" t="e">
        <f t="shared" si="2"/>
        <v>#N/A</v>
      </c>
      <c r="D102" t="str">
        <f t="shared" si="3"/>
        <v>No</v>
      </c>
    </row>
    <row r="103" spans="2:4" x14ac:dyDescent="0.3">
      <c r="B103">
        <v>1402019039</v>
      </c>
      <c r="C103" t="e">
        <f t="shared" si="2"/>
        <v>#N/A</v>
      </c>
      <c r="D103" t="str">
        <f t="shared" si="3"/>
        <v>No</v>
      </c>
    </row>
    <row r="104" spans="2:4" x14ac:dyDescent="0.3">
      <c r="B104">
        <v>1402019040</v>
      </c>
      <c r="C104" t="e">
        <f t="shared" si="2"/>
        <v>#N/A</v>
      </c>
      <c r="D104" t="str">
        <f t="shared" si="3"/>
        <v>No</v>
      </c>
    </row>
    <row r="105" spans="2:4" x14ac:dyDescent="0.3">
      <c r="B105">
        <v>1402019041</v>
      </c>
      <c r="C105" t="e">
        <f t="shared" si="2"/>
        <v>#N/A</v>
      </c>
      <c r="D105" t="str">
        <f t="shared" si="3"/>
        <v>No</v>
      </c>
    </row>
    <row r="106" spans="2:4" x14ac:dyDescent="0.3">
      <c r="B106">
        <v>1402019042</v>
      </c>
      <c r="C106" t="e">
        <f t="shared" si="2"/>
        <v>#N/A</v>
      </c>
      <c r="D106" t="str">
        <f t="shared" si="3"/>
        <v>No</v>
      </c>
    </row>
    <row r="107" spans="2:4" x14ac:dyDescent="0.3">
      <c r="B107">
        <v>1402019043</v>
      </c>
      <c r="C107" t="e">
        <f t="shared" si="2"/>
        <v>#N/A</v>
      </c>
      <c r="D107" t="str">
        <f t="shared" si="3"/>
        <v>No</v>
      </c>
    </row>
    <row r="108" spans="2:4" x14ac:dyDescent="0.3">
      <c r="B108">
        <v>1402019044</v>
      </c>
      <c r="C108" t="e">
        <f t="shared" si="2"/>
        <v>#N/A</v>
      </c>
      <c r="D108" t="str">
        <f t="shared" si="3"/>
        <v>No</v>
      </c>
    </row>
    <row r="109" spans="2:4" x14ac:dyDescent="0.3">
      <c r="B109">
        <v>1402019045</v>
      </c>
      <c r="C109" t="e">
        <f t="shared" si="2"/>
        <v>#N/A</v>
      </c>
      <c r="D109" t="str">
        <f t="shared" si="3"/>
        <v>No</v>
      </c>
    </row>
    <row r="110" spans="2:4" x14ac:dyDescent="0.3">
      <c r="B110">
        <v>1402019046</v>
      </c>
      <c r="C110" t="e">
        <f t="shared" si="2"/>
        <v>#N/A</v>
      </c>
      <c r="D110" t="str">
        <f t="shared" si="3"/>
        <v>No</v>
      </c>
    </row>
    <row r="111" spans="2:4" x14ac:dyDescent="0.3">
      <c r="B111">
        <v>1402019047</v>
      </c>
      <c r="C111" t="e">
        <f t="shared" si="2"/>
        <v>#N/A</v>
      </c>
      <c r="D111" t="str">
        <f t="shared" si="3"/>
        <v>No</v>
      </c>
    </row>
    <row r="112" spans="2:4" x14ac:dyDescent="0.3">
      <c r="B112">
        <v>1402019048</v>
      </c>
      <c r="C112" t="e">
        <f t="shared" si="2"/>
        <v>#N/A</v>
      </c>
      <c r="D112" t="str">
        <f t="shared" si="3"/>
        <v>No</v>
      </c>
    </row>
    <row r="113" spans="2:4" x14ac:dyDescent="0.3">
      <c r="B113">
        <v>1402019049</v>
      </c>
      <c r="C113" t="e">
        <f t="shared" si="2"/>
        <v>#N/A</v>
      </c>
      <c r="D113" t="str">
        <f t="shared" si="3"/>
        <v>No</v>
      </c>
    </row>
    <row r="114" spans="2:4" x14ac:dyDescent="0.3">
      <c r="B114">
        <v>1402019050</v>
      </c>
      <c r="C114" t="e">
        <f t="shared" si="2"/>
        <v>#N/A</v>
      </c>
      <c r="D114" t="str">
        <f t="shared" si="3"/>
        <v>No</v>
      </c>
    </row>
    <row r="115" spans="2:4" x14ac:dyDescent="0.3">
      <c r="B115">
        <v>1402019051</v>
      </c>
      <c r="C115" t="e">
        <f t="shared" si="2"/>
        <v>#N/A</v>
      </c>
      <c r="D115" t="str">
        <f t="shared" si="3"/>
        <v>No</v>
      </c>
    </row>
    <row r="116" spans="2:4" x14ac:dyDescent="0.3">
      <c r="B116">
        <v>1402019052</v>
      </c>
      <c r="C116" t="e">
        <f t="shared" si="2"/>
        <v>#N/A</v>
      </c>
      <c r="D116" t="str">
        <f t="shared" si="3"/>
        <v>No</v>
      </c>
    </row>
    <row r="117" spans="2:4" x14ac:dyDescent="0.3">
      <c r="B117">
        <v>1402019055</v>
      </c>
      <c r="C117" t="e">
        <f t="shared" si="2"/>
        <v>#N/A</v>
      </c>
      <c r="D117" t="str">
        <f t="shared" si="3"/>
        <v>No</v>
      </c>
    </row>
    <row r="118" spans="2:4" x14ac:dyDescent="0.3">
      <c r="B118">
        <v>1402019057</v>
      </c>
      <c r="C118" t="e">
        <f t="shared" si="2"/>
        <v>#N/A</v>
      </c>
      <c r="D118" t="str">
        <f t="shared" si="3"/>
        <v>No</v>
      </c>
    </row>
    <row r="119" spans="2:4" x14ac:dyDescent="0.3">
      <c r="B119">
        <v>1402019058</v>
      </c>
      <c r="C119" t="e">
        <f t="shared" si="2"/>
        <v>#N/A</v>
      </c>
      <c r="D119" t="str">
        <f t="shared" si="3"/>
        <v>No</v>
      </c>
    </row>
    <row r="120" spans="2:4" x14ac:dyDescent="0.3">
      <c r="B120">
        <v>1402019059</v>
      </c>
      <c r="C120" t="e">
        <f t="shared" si="2"/>
        <v>#N/A</v>
      </c>
      <c r="D120" t="str">
        <f t="shared" si="3"/>
        <v>No</v>
      </c>
    </row>
    <row r="121" spans="2:4" x14ac:dyDescent="0.3">
      <c r="B121">
        <v>1402019060</v>
      </c>
      <c r="C121" t="e">
        <f t="shared" si="2"/>
        <v>#N/A</v>
      </c>
      <c r="D121" t="str">
        <f t="shared" si="3"/>
        <v>No</v>
      </c>
    </row>
    <row r="122" spans="2:4" x14ac:dyDescent="0.3">
      <c r="B122">
        <v>1402019061</v>
      </c>
      <c r="C122" t="e">
        <f t="shared" si="2"/>
        <v>#N/A</v>
      </c>
      <c r="D122" t="str">
        <f t="shared" si="3"/>
        <v>No</v>
      </c>
    </row>
    <row r="123" spans="2:4" x14ac:dyDescent="0.3">
      <c r="B123">
        <v>1402019062</v>
      </c>
      <c r="C123" t="e">
        <f t="shared" si="2"/>
        <v>#N/A</v>
      </c>
      <c r="D123" t="str">
        <f t="shared" si="3"/>
        <v>No</v>
      </c>
    </row>
    <row r="124" spans="2:4" x14ac:dyDescent="0.3">
      <c r="B124">
        <v>1402019063</v>
      </c>
      <c r="C124" t="e">
        <f t="shared" si="2"/>
        <v>#N/A</v>
      </c>
      <c r="D124" t="str">
        <f t="shared" si="3"/>
        <v>No</v>
      </c>
    </row>
    <row r="125" spans="2:4" x14ac:dyDescent="0.3">
      <c r="B125">
        <v>1402019064</v>
      </c>
      <c r="C125" t="e">
        <f t="shared" si="2"/>
        <v>#N/A</v>
      </c>
      <c r="D125" t="str">
        <f t="shared" si="3"/>
        <v>No</v>
      </c>
    </row>
    <row r="126" spans="2:4" x14ac:dyDescent="0.3">
      <c r="B126">
        <v>1402019065</v>
      </c>
      <c r="C126" t="e">
        <f t="shared" si="2"/>
        <v>#N/A</v>
      </c>
      <c r="D126" t="str">
        <f t="shared" si="3"/>
        <v>No</v>
      </c>
    </row>
    <row r="127" spans="2:4" x14ac:dyDescent="0.3">
      <c r="B127">
        <v>1402019066</v>
      </c>
      <c r="C127" t="e">
        <f t="shared" si="2"/>
        <v>#N/A</v>
      </c>
      <c r="D127" t="str">
        <f t="shared" si="3"/>
        <v>No</v>
      </c>
    </row>
    <row r="128" spans="2:4" x14ac:dyDescent="0.3">
      <c r="B128">
        <v>1402019067</v>
      </c>
      <c r="C128" t="e">
        <f t="shared" si="2"/>
        <v>#N/A</v>
      </c>
      <c r="D128" t="str">
        <f t="shared" si="3"/>
        <v>No</v>
      </c>
    </row>
    <row r="129" spans="2:4" x14ac:dyDescent="0.3">
      <c r="B129">
        <v>1402019068</v>
      </c>
      <c r="C129" t="e">
        <f t="shared" si="2"/>
        <v>#N/A</v>
      </c>
      <c r="D129" t="str">
        <f t="shared" si="3"/>
        <v>No</v>
      </c>
    </row>
    <row r="130" spans="2:4" x14ac:dyDescent="0.3">
      <c r="B130">
        <v>1402019069</v>
      </c>
      <c r="C130" t="e">
        <f t="shared" si="2"/>
        <v>#N/A</v>
      </c>
      <c r="D130" t="str">
        <f t="shared" si="3"/>
        <v>No</v>
      </c>
    </row>
    <row r="131" spans="2:4" x14ac:dyDescent="0.3">
      <c r="B131">
        <v>1402019070</v>
      </c>
      <c r="C131" t="e">
        <f t="shared" ref="C131:C194" si="4">MATCH(B131,$A$2:$A$183,0)</f>
        <v>#N/A</v>
      </c>
      <c r="D131" t="str">
        <f t="shared" ref="D131:D194" si="5">IF(ISNUMBER(C131),"Yes","No")</f>
        <v>No</v>
      </c>
    </row>
    <row r="132" spans="2:4" x14ac:dyDescent="0.3">
      <c r="B132">
        <v>1402019071</v>
      </c>
      <c r="C132" t="e">
        <f t="shared" si="4"/>
        <v>#N/A</v>
      </c>
      <c r="D132" t="str">
        <f t="shared" si="5"/>
        <v>No</v>
      </c>
    </row>
    <row r="133" spans="2:4" x14ac:dyDescent="0.3">
      <c r="B133">
        <v>1402019072</v>
      </c>
      <c r="C133" t="e">
        <f t="shared" si="4"/>
        <v>#N/A</v>
      </c>
      <c r="D133" t="str">
        <f t="shared" si="5"/>
        <v>No</v>
      </c>
    </row>
    <row r="134" spans="2:4" x14ac:dyDescent="0.3">
      <c r="B134">
        <v>1402019073</v>
      </c>
      <c r="C134" t="e">
        <f t="shared" si="4"/>
        <v>#N/A</v>
      </c>
      <c r="D134" t="str">
        <f t="shared" si="5"/>
        <v>No</v>
      </c>
    </row>
    <row r="135" spans="2:4" x14ac:dyDescent="0.3">
      <c r="B135">
        <v>1402019074</v>
      </c>
      <c r="C135" t="e">
        <f t="shared" si="4"/>
        <v>#N/A</v>
      </c>
      <c r="D135" t="str">
        <f t="shared" si="5"/>
        <v>No</v>
      </c>
    </row>
    <row r="136" spans="2:4" x14ac:dyDescent="0.3">
      <c r="B136">
        <v>1402019075</v>
      </c>
      <c r="C136" t="e">
        <f t="shared" si="4"/>
        <v>#N/A</v>
      </c>
      <c r="D136" t="str">
        <f t="shared" si="5"/>
        <v>No</v>
      </c>
    </row>
    <row r="137" spans="2:4" x14ac:dyDescent="0.3">
      <c r="B137">
        <v>1402019076</v>
      </c>
      <c r="C137" t="e">
        <f t="shared" si="4"/>
        <v>#N/A</v>
      </c>
      <c r="D137" t="str">
        <f t="shared" si="5"/>
        <v>No</v>
      </c>
    </row>
    <row r="138" spans="2:4" x14ac:dyDescent="0.3">
      <c r="B138">
        <v>1402019077</v>
      </c>
      <c r="C138" t="e">
        <f t="shared" si="4"/>
        <v>#N/A</v>
      </c>
      <c r="D138" t="str">
        <f t="shared" si="5"/>
        <v>No</v>
      </c>
    </row>
    <row r="139" spans="2:4" x14ac:dyDescent="0.3">
      <c r="B139">
        <v>1402019078</v>
      </c>
      <c r="C139" t="e">
        <f t="shared" si="4"/>
        <v>#N/A</v>
      </c>
      <c r="D139" t="str">
        <f t="shared" si="5"/>
        <v>No</v>
      </c>
    </row>
    <row r="140" spans="2:4" x14ac:dyDescent="0.3">
      <c r="B140">
        <v>1402019079</v>
      </c>
      <c r="C140" t="e">
        <f t="shared" si="4"/>
        <v>#N/A</v>
      </c>
      <c r="D140" t="str">
        <f t="shared" si="5"/>
        <v>No</v>
      </c>
    </row>
    <row r="141" spans="2:4" x14ac:dyDescent="0.3">
      <c r="B141">
        <v>1402019080</v>
      </c>
      <c r="C141" t="e">
        <f t="shared" si="4"/>
        <v>#N/A</v>
      </c>
      <c r="D141" t="str">
        <f t="shared" si="5"/>
        <v>No</v>
      </c>
    </row>
    <row r="142" spans="2:4" x14ac:dyDescent="0.3">
      <c r="B142">
        <v>1402019081</v>
      </c>
      <c r="C142" t="e">
        <f t="shared" si="4"/>
        <v>#N/A</v>
      </c>
      <c r="D142" t="str">
        <f t="shared" si="5"/>
        <v>No</v>
      </c>
    </row>
    <row r="143" spans="2:4" x14ac:dyDescent="0.3">
      <c r="B143">
        <v>1402019082</v>
      </c>
      <c r="C143" t="e">
        <f t="shared" si="4"/>
        <v>#N/A</v>
      </c>
      <c r="D143" t="str">
        <f t="shared" si="5"/>
        <v>No</v>
      </c>
    </row>
    <row r="144" spans="2:4" x14ac:dyDescent="0.3">
      <c r="B144">
        <v>1402019083</v>
      </c>
      <c r="C144" t="e">
        <f t="shared" si="4"/>
        <v>#N/A</v>
      </c>
      <c r="D144" t="str">
        <f t="shared" si="5"/>
        <v>No</v>
      </c>
    </row>
    <row r="145" spans="2:4" x14ac:dyDescent="0.3">
      <c r="B145">
        <v>1402019084</v>
      </c>
      <c r="C145" t="e">
        <f t="shared" si="4"/>
        <v>#N/A</v>
      </c>
      <c r="D145" t="str">
        <f t="shared" si="5"/>
        <v>No</v>
      </c>
    </row>
    <row r="146" spans="2:4" x14ac:dyDescent="0.3">
      <c r="B146">
        <v>1402019085</v>
      </c>
      <c r="C146" t="e">
        <f t="shared" si="4"/>
        <v>#N/A</v>
      </c>
      <c r="D146" t="str">
        <f t="shared" si="5"/>
        <v>No</v>
      </c>
    </row>
    <row r="147" spans="2:4" x14ac:dyDescent="0.3">
      <c r="B147">
        <v>1402019086</v>
      </c>
      <c r="C147" t="e">
        <f t="shared" si="4"/>
        <v>#N/A</v>
      </c>
      <c r="D147" t="str">
        <f t="shared" si="5"/>
        <v>No</v>
      </c>
    </row>
    <row r="148" spans="2:4" x14ac:dyDescent="0.3">
      <c r="B148">
        <v>1402019087</v>
      </c>
      <c r="C148" t="e">
        <f t="shared" si="4"/>
        <v>#N/A</v>
      </c>
      <c r="D148" t="str">
        <f t="shared" si="5"/>
        <v>No</v>
      </c>
    </row>
    <row r="149" spans="2:4" x14ac:dyDescent="0.3">
      <c r="B149">
        <v>1402019088</v>
      </c>
      <c r="C149" t="e">
        <f t="shared" si="4"/>
        <v>#N/A</v>
      </c>
      <c r="D149" t="str">
        <f t="shared" si="5"/>
        <v>No</v>
      </c>
    </row>
    <row r="150" spans="2:4" x14ac:dyDescent="0.3">
      <c r="B150">
        <v>1402019089</v>
      </c>
      <c r="C150" t="e">
        <f t="shared" si="4"/>
        <v>#N/A</v>
      </c>
      <c r="D150" t="str">
        <f t="shared" si="5"/>
        <v>No</v>
      </c>
    </row>
    <row r="151" spans="2:4" x14ac:dyDescent="0.3">
      <c r="B151">
        <v>1402019090</v>
      </c>
      <c r="C151" t="e">
        <f t="shared" si="4"/>
        <v>#N/A</v>
      </c>
      <c r="D151" t="str">
        <f t="shared" si="5"/>
        <v>No</v>
      </c>
    </row>
    <row r="152" spans="2:4" x14ac:dyDescent="0.3">
      <c r="B152">
        <v>1402019091</v>
      </c>
      <c r="C152" t="e">
        <f t="shared" si="4"/>
        <v>#N/A</v>
      </c>
      <c r="D152" t="str">
        <f t="shared" si="5"/>
        <v>No</v>
      </c>
    </row>
    <row r="153" spans="2:4" x14ac:dyDescent="0.3">
      <c r="B153">
        <v>1402019092</v>
      </c>
      <c r="C153" t="e">
        <f t="shared" si="4"/>
        <v>#N/A</v>
      </c>
      <c r="D153" t="str">
        <f t="shared" si="5"/>
        <v>No</v>
      </c>
    </row>
    <row r="154" spans="2:4" x14ac:dyDescent="0.3">
      <c r="B154">
        <v>1402019093</v>
      </c>
      <c r="C154" t="e">
        <f t="shared" si="4"/>
        <v>#N/A</v>
      </c>
      <c r="D154" t="str">
        <f t="shared" si="5"/>
        <v>No</v>
      </c>
    </row>
    <row r="155" spans="2:4" x14ac:dyDescent="0.3">
      <c r="B155">
        <v>1402019094</v>
      </c>
      <c r="C155" t="e">
        <f t="shared" si="4"/>
        <v>#N/A</v>
      </c>
      <c r="D155" t="str">
        <f t="shared" si="5"/>
        <v>No</v>
      </c>
    </row>
    <row r="156" spans="2:4" x14ac:dyDescent="0.3">
      <c r="B156">
        <v>1402019095</v>
      </c>
      <c r="C156" t="e">
        <f t="shared" si="4"/>
        <v>#N/A</v>
      </c>
      <c r="D156" t="str">
        <f t="shared" si="5"/>
        <v>No</v>
      </c>
    </row>
    <row r="157" spans="2:4" x14ac:dyDescent="0.3">
      <c r="B157">
        <v>1402019096</v>
      </c>
      <c r="C157" t="e">
        <f t="shared" si="4"/>
        <v>#N/A</v>
      </c>
      <c r="D157" t="str">
        <f t="shared" si="5"/>
        <v>No</v>
      </c>
    </row>
    <row r="158" spans="2:4" x14ac:dyDescent="0.3">
      <c r="B158">
        <v>1402019097</v>
      </c>
      <c r="C158" t="e">
        <f t="shared" si="4"/>
        <v>#N/A</v>
      </c>
      <c r="D158" t="str">
        <f t="shared" si="5"/>
        <v>No</v>
      </c>
    </row>
    <row r="159" spans="2:4" x14ac:dyDescent="0.3">
      <c r="B159">
        <v>1402019098</v>
      </c>
      <c r="C159" t="e">
        <f t="shared" si="4"/>
        <v>#N/A</v>
      </c>
      <c r="D159" t="str">
        <f t="shared" si="5"/>
        <v>No</v>
      </c>
    </row>
    <row r="160" spans="2:4" x14ac:dyDescent="0.3">
      <c r="B160">
        <v>1402019099</v>
      </c>
      <c r="C160" t="e">
        <f t="shared" si="4"/>
        <v>#N/A</v>
      </c>
      <c r="D160" t="str">
        <f t="shared" si="5"/>
        <v>No</v>
      </c>
    </row>
    <row r="161" spans="2:4" x14ac:dyDescent="0.3">
      <c r="B161">
        <v>1402019100</v>
      </c>
      <c r="C161" t="e">
        <f t="shared" si="4"/>
        <v>#N/A</v>
      </c>
      <c r="D161" t="str">
        <f t="shared" si="5"/>
        <v>No</v>
      </c>
    </row>
    <row r="162" spans="2:4" x14ac:dyDescent="0.3">
      <c r="B162">
        <v>1402019102</v>
      </c>
      <c r="C162" t="e">
        <f t="shared" si="4"/>
        <v>#N/A</v>
      </c>
      <c r="D162" t="str">
        <f t="shared" si="5"/>
        <v>No</v>
      </c>
    </row>
    <row r="163" spans="2:4" x14ac:dyDescent="0.3">
      <c r="B163">
        <v>1402019103</v>
      </c>
      <c r="C163" t="e">
        <f t="shared" si="4"/>
        <v>#N/A</v>
      </c>
      <c r="D163" t="str">
        <f t="shared" si="5"/>
        <v>No</v>
      </c>
    </row>
    <row r="164" spans="2:4" x14ac:dyDescent="0.3">
      <c r="B164">
        <v>1402019104</v>
      </c>
      <c r="C164" t="e">
        <f t="shared" si="4"/>
        <v>#N/A</v>
      </c>
      <c r="D164" t="str">
        <f t="shared" si="5"/>
        <v>No</v>
      </c>
    </row>
    <row r="165" spans="2:4" x14ac:dyDescent="0.3">
      <c r="B165">
        <v>1402019105</v>
      </c>
      <c r="C165" t="e">
        <f t="shared" si="4"/>
        <v>#N/A</v>
      </c>
      <c r="D165" t="str">
        <f t="shared" si="5"/>
        <v>No</v>
      </c>
    </row>
    <row r="166" spans="2:4" x14ac:dyDescent="0.3">
      <c r="B166">
        <v>1402019106</v>
      </c>
      <c r="C166" t="e">
        <f t="shared" si="4"/>
        <v>#N/A</v>
      </c>
      <c r="D166" t="str">
        <f t="shared" si="5"/>
        <v>No</v>
      </c>
    </row>
    <row r="167" spans="2:4" x14ac:dyDescent="0.3">
      <c r="B167">
        <v>1402019107</v>
      </c>
      <c r="C167" t="e">
        <f t="shared" si="4"/>
        <v>#N/A</v>
      </c>
      <c r="D167" t="str">
        <f t="shared" si="5"/>
        <v>No</v>
      </c>
    </row>
    <row r="168" spans="2:4" x14ac:dyDescent="0.3">
      <c r="B168">
        <v>1402019109</v>
      </c>
      <c r="C168" t="e">
        <f t="shared" si="4"/>
        <v>#N/A</v>
      </c>
      <c r="D168" t="str">
        <f t="shared" si="5"/>
        <v>No</v>
      </c>
    </row>
    <row r="169" spans="2:4" x14ac:dyDescent="0.3">
      <c r="B169">
        <v>1402019110</v>
      </c>
      <c r="C169" t="e">
        <f t="shared" si="4"/>
        <v>#N/A</v>
      </c>
      <c r="D169" t="str">
        <f t="shared" si="5"/>
        <v>No</v>
      </c>
    </row>
    <row r="170" spans="2:4" x14ac:dyDescent="0.3">
      <c r="B170">
        <v>1402019111</v>
      </c>
      <c r="C170" t="e">
        <f t="shared" si="4"/>
        <v>#N/A</v>
      </c>
      <c r="D170" t="str">
        <f t="shared" si="5"/>
        <v>No</v>
      </c>
    </row>
    <row r="171" spans="2:4" x14ac:dyDescent="0.3">
      <c r="B171">
        <v>1402019112</v>
      </c>
      <c r="C171" t="e">
        <f t="shared" si="4"/>
        <v>#N/A</v>
      </c>
      <c r="D171" t="str">
        <f t="shared" si="5"/>
        <v>No</v>
      </c>
    </row>
    <row r="172" spans="2:4" x14ac:dyDescent="0.3">
      <c r="B172">
        <v>1402019113</v>
      </c>
      <c r="C172" t="e">
        <f t="shared" si="4"/>
        <v>#N/A</v>
      </c>
      <c r="D172" t="str">
        <f t="shared" si="5"/>
        <v>No</v>
      </c>
    </row>
    <row r="173" spans="2:4" x14ac:dyDescent="0.3">
      <c r="B173">
        <v>1402019114</v>
      </c>
      <c r="C173" t="e">
        <f t="shared" si="4"/>
        <v>#N/A</v>
      </c>
      <c r="D173" t="str">
        <f t="shared" si="5"/>
        <v>No</v>
      </c>
    </row>
    <row r="174" spans="2:4" x14ac:dyDescent="0.3">
      <c r="B174">
        <v>1402019115</v>
      </c>
      <c r="C174" t="e">
        <f t="shared" si="4"/>
        <v>#N/A</v>
      </c>
      <c r="D174" t="str">
        <f t="shared" si="5"/>
        <v>No</v>
      </c>
    </row>
    <row r="175" spans="2:4" x14ac:dyDescent="0.3">
      <c r="B175">
        <v>1402019116</v>
      </c>
      <c r="C175" t="e">
        <f t="shared" si="4"/>
        <v>#N/A</v>
      </c>
      <c r="D175" t="str">
        <f t="shared" si="5"/>
        <v>No</v>
      </c>
    </row>
    <row r="176" spans="2:4" x14ac:dyDescent="0.3">
      <c r="B176">
        <v>1402019117</v>
      </c>
      <c r="C176" t="e">
        <f t="shared" si="4"/>
        <v>#N/A</v>
      </c>
      <c r="D176" t="str">
        <f t="shared" si="5"/>
        <v>No</v>
      </c>
    </row>
    <row r="177" spans="2:4" x14ac:dyDescent="0.3">
      <c r="B177">
        <v>1402019118</v>
      </c>
      <c r="C177" t="e">
        <f t="shared" si="4"/>
        <v>#N/A</v>
      </c>
      <c r="D177" t="str">
        <f t="shared" si="5"/>
        <v>No</v>
      </c>
    </row>
    <row r="178" spans="2:4" x14ac:dyDescent="0.3">
      <c r="B178">
        <v>1402019120</v>
      </c>
      <c r="C178" t="e">
        <f t="shared" si="4"/>
        <v>#N/A</v>
      </c>
      <c r="D178" t="str">
        <f t="shared" si="5"/>
        <v>No</v>
      </c>
    </row>
    <row r="179" spans="2:4" x14ac:dyDescent="0.3">
      <c r="B179">
        <v>1402019121</v>
      </c>
      <c r="C179" t="e">
        <f t="shared" si="4"/>
        <v>#N/A</v>
      </c>
      <c r="D179" t="str">
        <f t="shared" si="5"/>
        <v>No</v>
      </c>
    </row>
    <row r="180" spans="2:4" x14ac:dyDescent="0.3">
      <c r="B180">
        <v>1402019122</v>
      </c>
      <c r="C180" t="e">
        <f t="shared" si="4"/>
        <v>#N/A</v>
      </c>
      <c r="D180" t="str">
        <f t="shared" si="5"/>
        <v>No</v>
      </c>
    </row>
    <row r="181" spans="2:4" x14ac:dyDescent="0.3">
      <c r="B181">
        <v>1402019123</v>
      </c>
      <c r="C181" t="e">
        <f t="shared" si="4"/>
        <v>#N/A</v>
      </c>
      <c r="D181" t="str">
        <f t="shared" si="5"/>
        <v>No</v>
      </c>
    </row>
    <row r="182" spans="2:4" x14ac:dyDescent="0.3">
      <c r="B182">
        <v>1402019124</v>
      </c>
      <c r="C182" t="e">
        <f t="shared" si="4"/>
        <v>#N/A</v>
      </c>
      <c r="D182" t="str">
        <f t="shared" si="5"/>
        <v>No</v>
      </c>
    </row>
    <row r="183" spans="2:4" x14ac:dyDescent="0.3">
      <c r="B183">
        <v>1402019125</v>
      </c>
      <c r="C183" t="e">
        <f t="shared" si="4"/>
        <v>#N/A</v>
      </c>
      <c r="D183" t="str">
        <f t="shared" si="5"/>
        <v>No</v>
      </c>
    </row>
    <row r="184" spans="2:4" x14ac:dyDescent="0.3">
      <c r="B184">
        <v>1402019126</v>
      </c>
      <c r="C184" t="e">
        <f t="shared" si="4"/>
        <v>#N/A</v>
      </c>
      <c r="D184" t="str">
        <f t="shared" si="5"/>
        <v>No</v>
      </c>
    </row>
    <row r="185" spans="2:4" x14ac:dyDescent="0.3">
      <c r="B185">
        <v>1402019128</v>
      </c>
      <c r="C185" t="e">
        <f t="shared" si="4"/>
        <v>#N/A</v>
      </c>
      <c r="D185" t="str">
        <f t="shared" si="5"/>
        <v>No</v>
      </c>
    </row>
    <row r="186" spans="2:4" x14ac:dyDescent="0.3">
      <c r="B186">
        <v>1402019129</v>
      </c>
      <c r="C186" t="e">
        <f t="shared" si="4"/>
        <v>#N/A</v>
      </c>
      <c r="D186" t="str">
        <f t="shared" si="5"/>
        <v>No</v>
      </c>
    </row>
    <row r="187" spans="2:4" x14ac:dyDescent="0.3">
      <c r="B187">
        <v>1402019130</v>
      </c>
      <c r="C187" t="e">
        <f t="shared" si="4"/>
        <v>#N/A</v>
      </c>
      <c r="D187" t="str">
        <f t="shared" si="5"/>
        <v>No</v>
      </c>
    </row>
    <row r="188" spans="2:4" x14ac:dyDescent="0.3">
      <c r="B188">
        <v>1402019131</v>
      </c>
      <c r="C188" t="e">
        <f t="shared" si="4"/>
        <v>#N/A</v>
      </c>
      <c r="D188" t="str">
        <f t="shared" si="5"/>
        <v>No</v>
      </c>
    </row>
    <row r="189" spans="2:4" x14ac:dyDescent="0.3">
      <c r="B189">
        <v>1402019132</v>
      </c>
      <c r="C189" t="e">
        <f t="shared" si="4"/>
        <v>#N/A</v>
      </c>
      <c r="D189" t="str">
        <f t="shared" si="5"/>
        <v>No</v>
      </c>
    </row>
    <row r="190" spans="2:4" x14ac:dyDescent="0.3">
      <c r="B190">
        <v>1402019133</v>
      </c>
      <c r="C190" t="e">
        <f t="shared" si="4"/>
        <v>#N/A</v>
      </c>
      <c r="D190" t="str">
        <f t="shared" si="5"/>
        <v>No</v>
      </c>
    </row>
    <row r="191" spans="2:4" x14ac:dyDescent="0.3">
      <c r="B191">
        <v>1402019134</v>
      </c>
      <c r="C191" t="e">
        <f t="shared" si="4"/>
        <v>#N/A</v>
      </c>
      <c r="D191" t="str">
        <f t="shared" si="5"/>
        <v>No</v>
      </c>
    </row>
    <row r="192" spans="2:4" x14ac:dyDescent="0.3">
      <c r="B192">
        <v>1402019137</v>
      </c>
      <c r="C192" t="e">
        <f t="shared" si="4"/>
        <v>#N/A</v>
      </c>
      <c r="D192" t="str">
        <f t="shared" si="5"/>
        <v>No</v>
      </c>
    </row>
    <row r="193" spans="2:4" x14ac:dyDescent="0.3">
      <c r="B193">
        <v>1402019140</v>
      </c>
      <c r="C193" t="e">
        <f t="shared" si="4"/>
        <v>#N/A</v>
      </c>
      <c r="D193" t="str">
        <f t="shared" si="5"/>
        <v>No</v>
      </c>
    </row>
    <row r="194" spans="2:4" x14ac:dyDescent="0.3">
      <c r="B194">
        <v>1402019142</v>
      </c>
      <c r="C194" t="e">
        <f t="shared" si="4"/>
        <v>#N/A</v>
      </c>
      <c r="D194" t="str">
        <f t="shared" si="5"/>
        <v>No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1828-D522-4C58-8344-1BF769154414}">
  <sheetPr codeName="Sheet1"/>
  <dimension ref="A1:A125"/>
  <sheetViews>
    <sheetView topLeftCell="A97" workbookViewId="0">
      <selection activeCell="A2" sqref="A2:A125"/>
    </sheetView>
  </sheetViews>
  <sheetFormatPr defaultRowHeight="14.4" x14ac:dyDescent="0.3"/>
  <cols>
    <col min="1" max="1" width="11" bestFit="1" customWidth="1"/>
  </cols>
  <sheetData>
    <row r="1" spans="1:1" x14ac:dyDescent="0.3">
      <c r="A1" t="s">
        <v>167</v>
      </c>
    </row>
    <row r="2" spans="1:1" x14ac:dyDescent="0.3">
      <c r="A2">
        <v>1402018035</v>
      </c>
    </row>
    <row r="3" spans="1:1" x14ac:dyDescent="0.3">
      <c r="A3">
        <v>1402018169</v>
      </c>
    </row>
    <row r="4" spans="1:1" x14ac:dyDescent="0.3">
      <c r="A4">
        <v>1402018187</v>
      </c>
    </row>
    <row r="5" spans="1:1" x14ac:dyDescent="0.3">
      <c r="A5">
        <v>1402018185</v>
      </c>
    </row>
    <row r="6" spans="1:1" x14ac:dyDescent="0.3">
      <c r="A6">
        <v>1402016130</v>
      </c>
    </row>
    <row r="7" spans="1:1" x14ac:dyDescent="0.3">
      <c r="A7">
        <v>1402018198</v>
      </c>
    </row>
    <row r="8" spans="1:1" x14ac:dyDescent="0.3">
      <c r="A8">
        <v>1402017051</v>
      </c>
    </row>
    <row r="9" spans="1:1" x14ac:dyDescent="0.3">
      <c r="A9">
        <v>1402017003</v>
      </c>
    </row>
    <row r="10" spans="1:1" x14ac:dyDescent="0.3">
      <c r="A10">
        <v>1402017039</v>
      </c>
    </row>
    <row r="11" spans="1:1" x14ac:dyDescent="0.3">
      <c r="A11">
        <v>1402017011</v>
      </c>
    </row>
    <row r="12" spans="1:1" x14ac:dyDescent="0.3">
      <c r="A12">
        <v>1402017029</v>
      </c>
    </row>
    <row r="13" spans="1:1" x14ac:dyDescent="0.3">
      <c r="A13">
        <v>1402017005</v>
      </c>
    </row>
    <row r="14" spans="1:1" x14ac:dyDescent="0.3">
      <c r="A14">
        <v>1402017028</v>
      </c>
    </row>
    <row r="15" spans="1:1" x14ac:dyDescent="0.3">
      <c r="A15">
        <v>1402018222</v>
      </c>
    </row>
    <row r="16" spans="1:1" x14ac:dyDescent="0.3">
      <c r="A16">
        <v>1402018194</v>
      </c>
    </row>
    <row r="17" spans="1:1" x14ac:dyDescent="0.3">
      <c r="A17">
        <v>1402018173</v>
      </c>
    </row>
    <row r="18" spans="1:1" x14ac:dyDescent="0.3">
      <c r="A18">
        <v>1402016129</v>
      </c>
    </row>
    <row r="19" spans="1:1" x14ac:dyDescent="0.3">
      <c r="A19">
        <v>1402018033</v>
      </c>
    </row>
    <row r="20" spans="1:1" x14ac:dyDescent="0.3">
      <c r="A20">
        <v>1402018014</v>
      </c>
    </row>
    <row r="21" spans="1:1" x14ac:dyDescent="0.3">
      <c r="A21">
        <v>1402019011</v>
      </c>
    </row>
    <row r="22" spans="1:1" x14ac:dyDescent="0.3">
      <c r="A22">
        <v>1402018071</v>
      </c>
    </row>
    <row r="23" spans="1:1" x14ac:dyDescent="0.3">
      <c r="A23">
        <v>1402018013</v>
      </c>
    </row>
    <row r="24" spans="1:1" x14ac:dyDescent="0.3">
      <c r="A24">
        <v>1402017040</v>
      </c>
    </row>
    <row r="25" spans="1:1" x14ac:dyDescent="0.3">
      <c r="A25">
        <v>1402018023</v>
      </c>
    </row>
    <row r="26" spans="1:1" x14ac:dyDescent="0.3">
      <c r="A26">
        <v>1402017058</v>
      </c>
    </row>
    <row r="27" spans="1:1" x14ac:dyDescent="0.3">
      <c r="A27">
        <v>1402018034</v>
      </c>
    </row>
    <row r="28" spans="1:1" x14ac:dyDescent="0.3">
      <c r="A28">
        <v>1402017077</v>
      </c>
    </row>
    <row r="29" spans="1:1" x14ac:dyDescent="0.3">
      <c r="A29">
        <v>1402017125</v>
      </c>
    </row>
    <row r="30" spans="1:1" x14ac:dyDescent="0.3">
      <c r="A30">
        <v>1402017123</v>
      </c>
    </row>
    <row r="31" spans="1:1" x14ac:dyDescent="0.3">
      <c r="A31">
        <v>1402017151</v>
      </c>
    </row>
    <row r="32" spans="1:1" x14ac:dyDescent="0.3">
      <c r="A32">
        <v>1402016152</v>
      </c>
    </row>
    <row r="33" spans="1:1" x14ac:dyDescent="0.3">
      <c r="A33">
        <v>1402017019</v>
      </c>
    </row>
    <row r="34" spans="1:1" x14ac:dyDescent="0.3">
      <c r="A34">
        <v>1402017033</v>
      </c>
    </row>
    <row r="35" spans="1:1" x14ac:dyDescent="0.3">
      <c r="A35">
        <v>1402017052</v>
      </c>
    </row>
    <row r="36" spans="1:1" x14ac:dyDescent="0.3">
      <c r="A36">
        <v>1402017056</v>
      </c>
    </row>
    <row r="37" spans="1:1" x14ac:dyDescent="0.3">
      <c r="A37">
        <v>1402017175</v>
      </c>
    </row>
    <row r="38" spans="1:1" x14ac:dyDescent="0.3">
      <c r="A38">
        <v>1402019021</v>
      </c>
    </row>
    <row r="39" spans="1:1" x14ac:dyDescent="0.3">
      <c r="A39">
        <v>1402017076</v>
      </c>
    </row>
    <row r="40" spans="1:1" x14ac:dyDescent="0.3">
      <c r="A40">
        <v>1402018025</v>
      </c>
    </row>
    <row r="41" spans="1:1" x14ac:dyDescent="0.3">
      <c r="A41">
        <v>1402018029</v>
      </c>
    </row>
    <row r="42" spans="1:1" x14ac:dyDescent="0.3">
      <c r="A42">
        <v>1402018064</v>
      </c>
    </row>
    <row r="43" spans="1:1" x14ac:dyDescent="0.3">
      <c r="A43">
        <v>1402018047</v>
      </c>
    </row>
    <row r="44" spans="1:1" x14ac:dyDescent="0.3">
      <c r="A44">
        <v>1402018031</v>
      </c>
    </row>
    <row r="45" spans="1:1" x14ac:dyDescent="0.3">
      <c r="A45">
        <v>1402018051</v>
      </c>
    </row>
    <row r="46" spans="1:1" x14ac:dyDescent="0.3">
      <c r="A46">
        <v>1402018032</v>
      </c>
    </row>
    <row r="47" spans="1:1" x14ac:dyDescent="0.3">
      <c r="A47">
        <v>1402018095</v>
      </c>
    </row>
    <row r="48" spans="1:1" x14ac:dyDescent="0.3">
      <c r="A48">
        <v>1402017157</v>
      </c>
    </row>
    <row r="49" spans="1:1" x14ac:dyDescent="0.3">
      <c r="A49">
        <v>1402019009</v>
      </c>
    </row>
    <row r="50" spans="1:1" x14ac:dyDescent="0.3">
      <c r="A50">
        <v>1402019006</v>
      </c>
    </row>
    <row r="51" spans="1:1" x14ac:dyDescent="0.3">
      <c r="A51">
        <v>1402019041</v>
      </c>
    </row>
    <row r="52" spans="1:1" x14ac:dyDescent="0.3">
      <c r="A52">
        <v>1402019005</v>
      </c>
    </row>
    <row r="53" spans="1:1" x14ac:dyDescent="0.3">
      <c r="A53">
        <v>1402019024</v>
      </c>
    </row>
    <row r="54" spans="1:1" x14ac:dyDescent="0.3">
      <c r="A54">
        <v>1402019039</v>
      </c>
    </row>
    <row r="55" spans="1:1" x14ac:dyDescent="0.3">
      <c r="A55">
        <v>1402019031</v>
      </c>
    </row>
    <row r="56" spans="1:1" x14ac:dyDescent="0.3">
      <c r="A56">
        <v>1402019046</v>
      </c>
    </row>
    <row r="57" spans="1:1" x14ac:dyDescent="0.3">
      <c r="A57">
        <v>1402019028</v>
      </c>
    </row>
    <row r="58" spans="1:1" x14ac:dyDescent="0.3">
      <c r="A58">
        <v>1402019008</v>
      </c>
    </row>
    <row r="59" spans="1:1" x14ac:dyDescent="0.3">
      <c r="A59">
        <v>1402019003</v>
      </c>
    </row>
    <row r="60" spans="1:1" x14ac:dyDescent="0.3">
      <c r="A60">
        <v>1402019036</v>
      </c>
    </row>
    <row r="61" spans="1:1" x14ac:dyDescent="0.3">
      <c r="A61">
        <v>1402019040</v>
      </c>
    </row>
    <row r="62" spans="1:1" x14ac:dyDescent="0.3">
      <c r="A62">
        <v>1402019026</v>
      </c>
    </row>
    <row r="63" spans="1:1" x14ac:dyDescent="0.3">
      <c r="A63">
        <v>1402019032</v>
      </c>
    </row>
    <row r="64" spans="1:1" x14ac:dyDescent="0.3">
      <c r="A64">
        <v>1402019022</v>
      </c>
    </row>
    <row r="65" spans="1:1" x14ac:dyDescent="0.3">
      <c r="A65">
        <v>1402019033</v>
      </c>
    </row>
    <row r="66" spans="1:1" x14ac:dyDescent="0.3">
      <c r="A66">
        <v>1402019016</v>
      </c>
    </row>
    <row r="67" spans="1:1" x14ac:dyDescent="0.3">
      <c r="A67">
        <v>1402019049</v>
      </c>
    </row>
    <row r="68" spans="1:1" x14ac:dyDescent="0.3">
      <c r="A68">
        <v>1402019047</v>
      </c>
    </row>
    <row r="69" spans="1:1" x14ac:dyDescent="0.3">
      <c r="A69">
        <v>1402019012</v>
      </c>
    </row>
    <row r="70" spans="1:1" x14ac:dyDescent="0.3">
      <c r="A70">
        <v>1402019043</v>
      </c>
    </row>
    <row r="71" spans="1:1" x14ac:dyDescent="0.3">
      <c r="A71">
        <v>1402019019</v>
      </c>
    </row>
    <row r="72" spans="1:1" x14ac:dyDescent="0.3">
      <c r="A72">
        <v>1402019018</v>
      </c>
    </row>
    <row r="73" spans="1:1" x14ac:dyDescent="0.3">
      <c r="A73">
        <v>1402019050</v>
      </c>
    </row>
    <row r="74" spans="1:1" x14ac:dyDescent="0.3">
      <c r="A74">
        <v>1402019045</v>
      </c>
    </row>
    <row r="75" spans="1:1" x14ac:dyDescent="0.3">
      <c r="A75">
        <v>1402019001</v>
      </c>
    </row>
    <row r="76" spans="1:1" x14ac:dyDescent="0.3">
      <c r="A76">
        <v>1402019131</v>
      </c>
    </row>
    <row r="77" spans="1:1" x14ac:dyDescent="0.3">
      <c r="A77">
        <v>1402019125</v>
      </c>
    </row>
    <row r="78" spans="1:1" x14ac:dyDescent="0.3">
      <c r="A78">
        <v>1402019132</v>
      </c>
    </row>
    <row r="79" spans="1:1" x14ac:dyDescent="0.3">
      <c r="A79">
        <v>1402019116</v>
      </c>
    </row>
    <row r="80" spans="1:1" x14ac:dyDescent="0.3">
      <c r="A80">
        <v>1402019106</v>
      </c>
    </row>
    <row r="81" spans="1:1" x14ac:dyDescent="0.3">
      <c r="A81">
        <v>1402019130</v>
      </c>
    </row>
    <row r="82" spans="1:1" x14ac:dyDescent="0.3">
      <c r="A82">
        <v>1402019117</v>
      </c>
    </row>
    <row r="83" spans="1:1" x14ac:dyDescent="0.3">
      <c r="A83">
        <v>1402019111</v>
      </c>
    </row>
    <row r="84" spans="1:1" x14ac:dyDescent="0.3">
      <c r="A84">
        <v>1402019123</v>
      </c>
    </row>
    <row r="85" spans="1:1" x14ac:dyDescent="0.3">
      <c r="A85">
        <v>1402019109</v>
      </c>
    </row>
    <row r="86" spans="1:1" x14ac:dyDescent="0.3">
      <c r="A86">
        <v>1402019110</v>
      </c>
    </row>
    <row r="87" spans="1:1" x14ac:dyDescent="0.3">
      <c r="A87">
        <v>1402019137</v>
      </c>
    </row>
    <row r="88" spans="1:1" x14ac:dyDescent="0.3">
      <c r="A88">
        <v>1402019076</v>
      </c>
    </row>
    <row r="89" spans="1:1" x14ac:dyDescent="0.3">
      <c r="A89">
        <v>1402019059</v>
      </c>
    </row>
    <row r="90" spans="1:1" x14ac:dyDescent="0.3">
      <c r="A90">
        <v>1402019065</v>
      </c>
    </row>
    <row r="91" spans="1:1" x14ac:dyDescent="0.3">
      <c r="A91">
        <v>1402019055</v>
      </c>
    </row>
    <row r="92" spans="1:1" x14ac:dyDescent="0.3">
      <c r="A92">
        <v>1402019075</v>
      </c>
    </row>
    <row r="93" spans="1:1" x14ac:dyDescent="0.3">
      <c r="A93">
        <v>1402019088</v>
      </c>
    </row>
    <row r="94" spans="1:1" x14ac:dyDescent="0.3">
      <c r="A94">
        <v>1402019090</v>
      </c>
    </row>
    <row r="95" spans="1:1" x14ac:dyDescent="0.3">
      <c r="A95">
        <v>1402019058</v>
      </c>
    </row>
    <row r="96" spans="1:1" x14ac:dyDescent="0.3">
      <c r="A96">
        <v>1402019089</v>
      </c>
    </row>
    <row r="97" spans="1:1" x14ac:dyDescent="0.3">
      <c r="A97">
        <v>1402019099</v>
      </c>
    </row>
    <row r="98" spans="1:1" x14ac:dyDescent="0.3">
      <c r="A98">
        <v>1402019064</v>
      </c>
    </row>
    <row r="99" spans="1:1" x14ac:dyDescent="0.3">
      <c r="A99">
        <v>1402019084</v>
      </c>
    </row>
    <row r="100" spans="1:1" x14ac:dyDescent="0.3">
      <c r="A100">
        <v>1402019077</v>
      </c>
    </row>
    <row r="101" spans="1:1" x14ac:dyDescent="0.3">
      <c r="A101">
        <v>1402019080</v>
      </c>
    </row>
    <row r="102" spans="1:1" x14ac:dyDescent="0.3">
      <c r="A102">
        <v>1402019097</v>
      </c>
    </row>
    <row r="103" spans="1:1" x14ac:dyDescent="0.3">
      <c r="A103">
        <v>1402019079</v>
      </c>
    </row>
    <row r="104" spans="1:1" x14ac:dyDescent="0.3">
      <c r="A104">
        <v>1402019096</v>
      </c>
    </row>
    <row r="105" spans="1:1" x14ac:dyDescent="0.3">
      <c r="A105">
        <v>1402019066</v>
      </c>
    </row>
    <row r="106" spans="1:1" x14ac:dyDescent="0.3">
      <c r="A106">
        <v>1402019074</v>
      </c>
    </row>
    <row r="107" spans="1:1" x14ac:dyDescent="0.3">
      <c r="A107">
        <v>1402019100</v>
      </c>
    </row>
    <row r="108" spans="1:1" x14ac:dyDescent="0.3">
      <c r="A108">
        <v>1402019071</v>
      </c>
    </row>
    <row r="109" spans="1:1" x14ac:dyDescent="0.3">
      <c r="A109">
        <v>1402019061</v>
      </c>
    </row>
    <row r="110" spans="1:1" x14ac:dyDescent="0.3">
      <c r="A110">
        <v>1402019067</v>
      </c>
    </row>
    <row r="111" spans="1:1" x14ac:dyDescent="0.3">
      <c r="A111">
        <v>1402019070</v>
      </c>
    </row>
    <row r="112" spans="1:1" x14ac:dyDescent="0.3">
      <c r="A112">
        <v>1402019095</v>
      </c>
    </row>
    <row r="113" spans="1:1" x14ac:dyDescent="0.3">
      <c r="A113">
        <v>1402019085</v>
      </c>
    </row>
    <row r="114" spans="1:1" x14ac:dyDescent="0.3">
      <c r="A114">
        <v>1402019068</v>
      </c>
    </row>
    <row r="115" spans="1:1" x14ac:dyDescent="0.3">
      <c r="A115">
        <v>1402019060</v>
      </c>
    </row>
    <row r="116" spans="1:1" x14ac:dyDescent="0.3">
      <c r="A116">
        <v>1402019091</v>
      </c>
    </row>
    <row r="117" spans="1:1" x14ac:dyDescent="0.3">
      <c r="A117">
        <v>1402019052</v>
      </c>
    </row>
    <row r="118" spans="1:1" x14ac:dyDescent="0.3">
      <c r="A118">
        <v>1402019072</v>
      </c>
    </row>
    <row r="119" spans="1:1" x14ac:dyDescent="0.3">
      <c r="A119">
        <v>1402019062</v>
      </c>
    </row>
    <row r="120" spans="1:1" x14ac:dyDescent="0.3">
      <c r="A120">
        <v>1402019073</v>
      </c>
    </row>
    <row r="121" spans="1:1" x14ac:dyDescent="0.3">
      <c r="A121">
        <v>1402019057</v>
      </c>
    </row>
    <row r="122" spans="1:1" x14ac:dyDescent="0.3">
      <c r="A122">
        <v>1402019069</v>
      </c>
    </row>
    <row r="123" spans="1:1" x14ac:dyDescent="0.3">
      <c r="A123">
        <v>1402019078</v>
      </c>
    </row>
    <row r="124" spans="1:1" x14ac:dyDescent="0.3">
      <c r="A124">
        <v>1402019081</v>
      </c>
    </row>
    <row r="125" spans="1:1" x14ac:dyDescent="0.3">
      <c r="A125">
        <v>1402019093</v>
      </c>
    </row>
  </sheetData>
  <sortState xmlns:xlrd2="http://schemas.microsoft.com/office/spreadsheetml/2017/richdata2" ref="A1:A369">
    <sortCondition ref="A89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SDA 2019.20</vt:lpstr>
      <vt:lpstr>Kuis</vt:lpstr>
      <vt:lpstr>Sikap</vt:lpstr>
      <vt:lpstr>Kontrak</vt:lpstr>
      <vt:lpstr>getNPM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Febrian</dc:creator>
  <cp:lastModifiedBy>Andreas Febrian</cp:lastModifiedBy>
  <dcterms:created xsi:type="dcterms:W3CDTF">2015-06-05T18:17:20Z</dcterms:created>
  <dcterms:modified xsi:type="dcterms:W3CDTF">2020-04-12T13:57:00Z</dcterms:modified>
</cp:coreProperties>
</file>